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Z:\Javna_nabava_Priprema\Fond solidarnosti\RADOVI\Zgrada B\FINAL\"/>
    </mc:Choice>
  </mc:AlternateContent>
  <xr:revisionPtr revIDLastSave="0" documentId="13_ncr:1_{D625DF25-C31A-47DB-A625-F8B49CDB77C5}" xr6:coauthVersionLast="47" xr6:coauthVersionMax="47" xr10:uidLastSave="{00000000-0000-0000-0000-000000000000}"/>
  <bookViews>
    <workbookView xWindow="-120" yWindow="-120" windowWidth="29040" windowHeight="15840" tabRatio="919" activeTab="11" xr2:uid="{00000000-000D-0000-FFFF-FFFF00000000}"/>
  </bookViews>
  <sheets>
    <sheet name="Naslovnica" sheetId="146" r:id="rId1"/>
    <sheet name="Uvodne napomene" sheetId="147" r:id="rId2"/>
    <sheet name="REK A+B" sheetId="119" r:id="rId3"/>
    <sheet name="GO_naslovnica" sheetId="148" r:id="rId4"/>
    <sheet name="A.I. PRIP." sheetId="4" r:id="rId5"/>
    <sheet name="A.II. RUS." sheetId="93" r:id="rId6"/>
    <sheet name="A.III. ARM.-BET." sheetId="97" r:id="rId7"/>
    <sheet name="A.IV. ZID-SAN." sheetId="130" r:id="rId8"/>
    <sheet name="A.V. ZID." sheetId="99" r:id="rId9"/>
    <sheet name="A.VI. TES." sheetId="131" r:id="rId10"/>
    <sheet name="A.VII. KROVOPOKR." sheetId="124" r:id="rId11"/>
    <sheet name="A.VIII. SKEL." sheetId="104" r:id="rId12"/>
    <sheet name="A.IX. BRAV." sheetId="134" r:id="rId13"/>
    <sheet name="A.X. Demontaže" sheetId="165" r:id="rId14"/>
    <sheet name="REK. A" sheetId="106" r:id="rId15"/>
    <sheet name="B.I. IZOL." sheetId="132" r:id="rId16"/>
    <sheet name="B.II. ZID." sheetId="164" r:id="rId17"/>
    <sheet name="B.III.-E. ZID-ESTR." sheetId="139" r:id="rId18"/>
    <sheet name="B.IV. LIM." sheetId="107" r:id="rId19"/>
    <sheet name="B.V. GK." sheetId="143" r:id="rId20"/>
    <sheet name="B.VI. STOL." sheetId="135" r:id="rId21"/>
    <sheet name="B.VII. STOL.-PP" sheetId="145" r:id="rId22"/>
    <sheet name="B.VIII. POD.-KER." sheetId="141" r:id="rId23"/>
    <sheet name="B.IX. POD.-KAM." sheetId="140" r:id="rId24"/>
    <sheet name="B.X. KIP." sheetId="138" r:id="rId25"/>
    <sheet name="B.XI. SOB." sheetId="137" r:id="rId26"/>
    <sheet name="B.XII. VIK Uvodne napomene" sheetId="150" r:id="rId27"/>
    <sheet name="B.XII.a VIK unutarnja" sheetId="151" r:id="rId28"/>
    <sheet name="B.XII.b. VIK vanjska" sheetId="152" r:id="rId29"/>
    <sheet name="B.XII. VIK Rekapitulacija" sheetId="153" r:id="rId30"/>
    <sheet name="B.XIII GHV Uvodne napomene" sheetId="155" r:id="rId31"/>
    <sheet name="B.XIII. GHV" sheetId="156" r:id="rId32"/>
    <sheet name="B.XIV. EL Uvodne napomene" sheetId="159" r:id="rId33"/>
    <sheet name="B.XIV. El Troškovnik" sheetId="160" r:id="rId34"/>
    <sheet name="REK. B" sheetId="118" r:id="rId35"/>
  </sheets>
  <definedNames>
    <definedName name="¸D" localSheetId="5">#REF!</definedName>
    <definedName name="¸D" localSheetId="6">#REF!</definedName>
    <definedName name="¸D" localSheetId="7">#REF!</definedName>
    <definedName name="¸D" localSheetId="12">#REF!</definedName>
    <definedName name="¸D" localSheetId="8">#REF!</definedName>
    <definedName name="¸D" localSheetId="9">#REF!</definedName>
    <definedName name="¸D" localSheetId="10">#REF!</definedName>
    <definedName name="¸D" localSheetId="11">#REF!</definedName>
    <definedName name="¸D" localSheetId="13">#REF!</definedName>
    <definedName name="¸D" localSheetId="15">#REF!</definedName>
    <definedName name="¸D" localSheetId="16">#REF!</definedName>
    <definedName name="¸D" localSheetId="17">#REF!</definedName>
    <definedName name="¸D" localSheetId="18">#REF!</definedName>
    <definedName name="¸D" localSheetId="23">#REF!</definedName>
    <definedName name="¸D" localSheetId="19">#REF!</definedName>
    <definedName name="¸D" localSheetId="20">#REF!</definedName>
    <definedName name="¸D" localSheetId="21">#REF!</definedName>
    <definedName name="¸D" localSheetId="22">#REF!</definedName>
    <definedName name="¸D" localSheetId="24">#REF!</definedName>
    <definedName name="¸D" localSheetId="25">#REF!</definedName>
    <definedName name="¸D" localSheetId="2">#REF!</definedName>
    <definedName name="¸D" localSheetId="14">#REF!</definedName>
    <definedName name="¸D" localSheetId="34">#REF!</definedName>
    <definedName name="¸D">#REF!</definedName>
    <definedName name="B" localSheetId="5">#REF!</definedName>
    <definedName name="B" localSheetId="6">#REF!</definedName>
    <definedName name="B" localSheetId="7">#REF!</definedName>
    <definedName name="B" localSheetId="12">#REF!</definedName>
    <definedName name="B" localSheetId="8">#REF!</definedName>
    <definedName name="B" localSheetId="9">#REF!</definedName>
    <definedName name="B" localSheetId="10">#REF!</definedName>
    <definedName name="B" localSheetId="11">#REF!</definedName>
    <definedName name="B" localSheetId="13">#REF!</definedName>
    <definedName name="B" localSheetId="15">#REF!</definedName>
    <definedName name="B" localSheetId="16">#REF!</definedName>
    <definedName name="B" localSheetId="17">#REF!</definedName>
    <definedName name="B" localSheetId="18">#REF!</definedName>
    <definedName name="B" localSheetId="23">#REF!</definedName>
    <definedName name="B" localSheetId="19">#REF!</definedName>
    <definedName name="B" localSheetId="20">#REF!</definedName>
    <definedName name="B" localSheetId="21">#REF!</definedName>
    <definedName name="B" localSheetId="22">#REF!</definedName>
    <definedName name="B" localSheetId="24">#REF!</definedName>
    <definedName name="B" localSheetId="25">#REF!</definedName>
    <definedName name="B" localSheetId="2">#REF!</definedName>
    <definedName name="B" localSheetId="14">#REF!</definedName>
    <definedName name="B" localSheetId="34">#REF!</definedName>
    <definedName name="B">#REF!</definedName>
    <definedName name="B.1." localSheetId="5">#REF!</definedName>
    <definedName name="B.1." localSheetId="6">#REF!</definedName>
    <definedName name="B.1." localSheetId="7">#REF!</definedName>
    <definedName name="B.1." localSheetId="12">#REF!</definedName>
    <definedName name="B.1." localSheetId="8">#REF!</definedName>
    <definedName name="B.1." localSheetId="9">#REF!</definedName>
    <definedName name="B.1." localSheetId="10">#REF!</definedName>
    <definedName name="B.1." localSheetId="11">#REF!</definedName>
    <definedName name="B.1." localSheetId="13">#REF!</definedName>
    <definedName name="B.1." localSheetId="15">#REF!</definedName>
    <definedName name="B.1." localSheetId="16">#REF!</definedName>
    <definedName name="B.1." localSheetId="17">#REF!</definedName>
    <definedName name="B.1." localSheetId="18">#REF!</definedName>
    <definedName name="B.1." localSheetId="23">#REF!</definedName>
    <definedName name="B.1." localSheetId="19">#REF!</definedName>
    <definedName name="B.1." localSheetId="20">#REF!</definedName>
    <definedName name="B.1." localSheetId="21">#REF!</definedName>
    <definedName name="B.1." localSheetId="22">#REF!</definedName>
    <definedName name="B.1." localSheetId="24">#REF!</definedName>
    <definedName name="B.1." localSheetId="25">#REF!</definedName>
    <definedName name="B.1." localSheetId="2">#REF!</definedName>
    <definedName name="B.1." localSheetId="14">#REF!</definedName>
    <definedName name="B.1." localSheetId="34">#REF!</definedName>
    <definedName name="B.1.">#REF!</definedName>
    <definedName name="B.VII" localSheetId="5">#REF!</definedName>
    <definedName name="B.VII" localSheetId="6">#REF!</definedName>
    <definedName name="B.VII" localSheetId="7">#REF!</definedName>
    <definedName name="B.VII" localSheetId="12">#REF!</definedName>
    <definedName name="B.VII" localSheetId="8">#REF!</definedName>
    <definedName name="B.VII" localSheetId="9">#REF!</definedName>
    <definedName name="B.VII" localSheetId="10">#REF!</definedName>
    <definedName name="B.VII" localSheetId="11">#REF!</definedName>
    <definedName name="B.VII" localSheetId="13">#REF!</definedName>
    <definedName name="B.VII" localSheetId="15">#REF!</definedName>
    <definedName name="B.VII" localSheetId="16">#REF!</definedName>
    <definedName name="B.VII" localSheetId="17">#REF!</definedName>
    <definedName name="B.VII" localSheetId="18">#REF!</definedName>
    <definedName name="B.VII" localSheetId="23">#REF!</definedName>
    <definedName name="B.VII" localSheetId="19">#REF!</definedName>
    <definedName name="B.VII" localSheetId="20">#REF!</definedName>
    <definedName name="B.VII" localSheetId="21">#REF!</definedName>
    <definedName name="B.VII" localSheetId="22">#REF!</definedName>
    <definedName name="B.VII" localSheetId="24">#REF!</definedName>
    <definedName name="B.VII" localSheetId="25">#REF!</definedName>
    <definedName name="B.VII" localSheetId="2">#REF!</definedName>
    <definedName name="B.VII" localSheetId="14">#REF!</definedName>
    <definedName name="B.VII" localSheetId="34">#REF!</definedName>
    <definedName name="B.VII">#REF!</definedName>
    <definedName name="B.XII" localSheetId="5">#REF!</definedName>
    <definedName name="B.XII" localSheetId="6">#REF!</definedName>
    <definedName name="B.XII" localSheetId="7">#REF!</definedName>
    <definedName name="B.XII" localSheetId="12">#REF!</definedName>
    <definedName name="B.XII" localSheetId="8">#REF!</definedName>
    <definedName name="B.XII" localSheetId="9">#REF!</definedName>
    <definedName name="B.XII" localSheetId="10">#REF!</definedName>
    <definedName name="B.XII" localSheetId="11">#REF!</definedName>
    <definedName name="B.XII" localSheetId="13">#REF!</definedName>
    <definedName name="B.XII" localSheetId="15">#REF!</definedName>
    <definedName name="B.XII" localSheetId="16">#REF!</definedName>
    <definedName name="B.XII" localSheetId="17">#REF!</definedName>
    <definedName name="B.XII" localSheetId="18">#REF!</definedName>
    <definedName name="B.XII" localSheetId="23">#REF!</definedName>
    <definedName name="B.XII" localSheetId="19">#REF!</definedName>
    <definedName name="B.XII" localSheetId="20">#REF!</definedName>
    <definedName name="B.XII" localSheetId="21">#REF!</definedName>
    <definedName name="B.XII" localSheetId="22">#REF!</definedName>
    <definedName name="B.XII" localSheetId="24">#REF!</definedName>
    <definedName name="B.XII" localSheetId="25">#REF!</definedName>
    <definedName name="B.XII" localSheetId="2">#REF!</definedName>
    <definedName name="B.XII" localSheetId="14">#REF!</definedName>
    <definedName name="B.XII" localSheetId="34">#REF!</definedName>
    <definedName name="B.XII">#REF!</definedName>
    <definedName name="BIO" localSheetId="5">#REF!</definedName>
    <definedName name="BIO" localSheetId="6">#REF!</definedName>
    <definedName name="BIO" localSheetId="7">#REF!</definedName>
    <definedName name="BIO" localSheetId="12">#REF!</definedName>
    <definedName name="BIO" localSheetId="8">#REF!</definedName>
    <definedName name="BIO" localSheetId="9">#REF!</definedName>
    <definedName name="BIO" localSheetId="10">#REF!</definedName>
    <definedName name="BIO" localSheetId="11">#REF!</definedName>
    <definedName name="BIO" localSheetId="13">#REF!</definedName>
    <definedName name="BIO" localSheetId="15">#REF!</definedName>
    <definedName name="BIO" localSheetId="16">#REF!</definedName>
    <definedName name="BIO" localSheetId="17">#REF!</definedName>
    <definedName name="BIO" localSheetId="18">#REF!</definedName>
    <definedName name="BIO" localSheetId="23">#REF!</definedName>
    <definedName name="BIO" localSheetId="19">#REF!</definedName>
    <definedName name="BIO" localSheetId="20">#REF!</definedName>
    <definedName name="BIO" localSheetId="21">#REF!</definedName>
    <definedName name="BIO" localSheetId="22">#REF!</definedName>
    <definedName name="BIO" localSheetId="24">#REF!</definedName>
    <definedName name="BIO" localSheetId="25">#REF!</definedName>
    <definedName name="BIO" localSheetId="2">#REF!</definedName>
    <definedName name="BIO" localSheetId="14">#REF!</definedName>
    <definedName name="BIO" localSheetId="34">#REF!</definedName>
    <definedName name="BIO">#REF!</definedName>
    <definedName name="C.I." localSheetId="5">#REF!</definedName>
    <definedName name="C.I." localSheetId="6">#REF!</definedName>
    <definedName name="C.I." localSheetId="7">#REF!</definedName>
    <definedName name="C.I." localSheetId="12">#REF!</definedName>
    <definedName name="C.I." localSheetId="8">#REF!</definedName>
    <definedName name="C.I." localSheetId="9">#REF!</definedName>
    <definedName name="C.I." localSheetId="10">#REF!</definedName>
    <definedName name="C.I." localSheetId="11">#REF!</definedName>
    <definedName name="C.I." localSheetId="13">#REF!</definedName>
    <definedName name="C.I." localSheetId="15">#REF!</definedName>
    <definedName name="C.I." localSheetId="16">#REF!</definedName>
    <definedName name="C.I." localSheetId="17">#REF!</definedName>
    <definedName name="C.I." localSheetId="18">#REF!</definedName>
    <definedName name="C.I." localSheetId="23">#REF!</definedName>
    <definedName name="C.I." localSheetId="19">#REF!</definedName>
    <definedName name="C.I." localSheetId="20">#REF!</definedName>
    <definedName name="C.I." localSheetId="21">#REF!</definedName>
    <definedName name="C.I." localSheetId="22">#REF!</definedName>
    <definedName name="C.I." localSheetId="24">#REF!</definedName>
    <definedName name="C.I." localSheetId="25">#REF!</definedName>
    <definedName name="C.I." localSheetId="2">#REF!</definedName>
    <definedName name="C.I." localSheetId="14">#REF!</definedName>
    <definedName name="C.I." localSheetId="34">#REF!</definedName>
    <definedName name="C.I.">#REF!</definedName>
    <definedName name="C.II." localSheetId="5">#REF!</definedName>
    <definedName name="C.II." localSheetId="6">#REF!</definedName>
    <definedName name="C.II." localSheetId="7">#REF!</definedName>
    <definedName name="C.II." localSheetId="12">#REF!</definedName>
    <definedName name="C.II." localSheetId="8">#REF!</definedName>
    <definedName name="C.II." localSheetId="9">#REF!</definedName>
    <definedName name="C.II." localSheetId="10">#REF!</definedName>
    <definedName name="C.II." localSheetId="11">#REF!</definedName>
    <definedName name="C.II." localSheetId="13">#REF!</definedName>
    <definedName name="C.II." localSheetId="15">#REF!</definedName>
    <definedName name="C.II." localSheetId="16">#REF!</definedName>
    <definedName name="C.II." localSheetId="17">#REF!</definedName>
    <definedName name="C.II." localSheetId="18">#REF!</definedName>
    <definedName name="C.II." localSheetId="23">#REF!</definedName>
    <definedName name="C.II." localSheetId="19">#REF!</definedName>
    <definedName name="C.II." localSheetId="20">#REF!</definedName>
    <definedName name="C.II." localSheetId="21">#REF!</definedName>
    <definedName name="C.II." localSheetId="22">#REF!</definedName>
    <definedName name="C.II." localSheetId="24">#REF!</definedName>
    <definedName name="C.II." localSheetId="25">#REF!</definedName>
    <definedName name="C.II." localSheetId="2">#REF!</definedName>
    <definedName name="C.II." localSheetId="14">#REF!</definedName>
    <definedName name="C.II." localSheetId="34">#REF!</definedName>
    <definedName name="C.II.">#REF!</definedName>
    <definedName name="D" localSheetId="5">#REF!</definedName>
    <definedName name="D" localSheetId="6">#REF!</definedName>
    <definedName name="D" localSheetId="7">#REF!</definedName>
    <definedName name="D" localSheetId="12">#REF!</definedName>
    <definedName name="D" localSheetId="8">#REF!</definedName>
    <definedName name="D" localSheetId="9">#REF!</definedName>
    <definedName name="D" localSheetId="10">#REF!</definedName>
    <definedName name="D" localSheetId="11">#REF!</definedName>
    <definedName name="D" localSheetId="13">#REF!</definedName>
    <definedName name="D" localSheetId="15">#REF!</definedName>
    <definedName name="D" localSheetId="16">#REF!</definedName>
    <definedName name="D" localSheetId="17">#REF!</definedName>
    <definedName name="D" localSheetId="18">#REF!</definedName>
    <definedName name="D" localSheetId="23">#REF!</definedName>
    <definedName name="D" localSheetId="19">#REF!</definedName>
    <definedName name="D" localSheetId="20">#REF!</definedName>
    <definedName name="D" localSheetId="21">#REF!</definedName>
    <definedName name="D" localSheetId="22">#REF!</definedName>
    <definedName name="D" localSheetId="24">#REF!</definedName>
    <definedName name="D" localSheetId="25">#REF!</definedName>
    <definedName name="D" localSheetId="2">#REF!</definedName>
    <definedName name="D" localSheetId="14">#REF!</definedName>
    <definedName name="D" localSheetId="34">#REF!</definedName>
    <definedName name="D">#REF!</definedName>
    <definedName name="DD" localSheetId="5">#REF!</definedName>
    <definedName name="DD" localSheetId="6">#REF!</definedName>
    <definedName name="DD" localSheetId="7">#REF!</definedName>
    <definedName name="DD" localSheetId="12">#REF!</definedName>
    <definedName name="DD" localSheetId="8">#REF!</definedName>
    <definedName name="DD" localSheetId="9">#REF!</definedName>
    <definedName name="DD" localSheetId="10">#REF!</definedName>
    <definedName name="DD" localSheetId="11">#REF!</definedName>
    <definedName name="DD" localSheetId="13">#REF!</definedName>
    <definedName name="DD" localSheetId="15">#REF!</definedName>
    <definedName name="DD" localSheetId="16">#REF!</definedName>
    <definedName name="DD" localSheetId="17">#REF!</definedName>
    <definedName name="DD" localSheetId="18">#REF!</definedName>
    <definedName name="DD" localSheetId="23">#REF!</definedName>
    <definedName name="DD" localSheetId="19">#REF!</definedName>
    <definedName name="DD" localSheetId="20">#REF!</definedName>
    <definedName name="DD" localSheetId="21">#REF!</definedName>
    <definedName name="DD" localSheetId="22">#REF!</definedName>
    <definedName name="DD" localSheetId="24">#REF!</definedName>
    <definedName name="DD" localSheetId="25">#REF!</definedName>
    <definedName name="DD" localSheetId="2">#REF!</definedName>
    <definedName name="DD" localSheetId="14">#REF!</definedName>
    <definedName name="DD" localSheetId="34">#REF!</definedName>
    <definedName name="DD">#REF!</definedName>
    <definedName name="ED" localSheetId="5">#REF!</definedName>
    <definedName name="ED" localSheetId="6">#REF!</definedName>
    <definedName name="ED" localSheetId="7">#REF!</definedName>
    <definedName name="ED" localSheetId="12">#REF!</definedName>
    <definedName name="ED" localSheetId="8">#REF!</definedName>
    <definedName name="ED" localSheetId="9">#REF!</definedName>
    <definedName name="ED" localSheetId="10">#REF!</definedName>
    <definedName name="ED" localSheetId="11">#REF!</definedName>
    <definedName name="ED" localSheetId="13">#REF!</definedName>
    <definedName name="ED" localSheetId="15">#REF!</definedName>
    <definedName name="ED" localSheetId="16">#REF!</definedName>
    <definedName name="ED" localSheetId="17">#REF!</definedName>
    <definedName name="ED" localSheetId="18">#REF!</definedName>
    <definedName name="ED" localSheetId="23">#REF!</definedName>
    <definedName name="ED" localSheetId="19">#REF!</definedName>
    <definedName name="ED" localSheetId="20">#REF!</definedName>
    <definedName name="ED" localSheetId="21">#REF!</definedName>
    <definedName name="ED" localSheetId="22">#REF!</definedName>
    <definedName name="ED" localSheetId="24">#REF!</definedName>
    <definedName name="ED" localSheetId="25">#REF!</definedName>
    <definedName name="ED" localSheetId="2">#REF!</definedName>
    <definedName name="ED" localSheetId="14">#REF!</definedName>
    <definedName name="ED" localSheetId="34">#REF!</definedName>
    <definedName name="ED">#REF!</definedName>
    <definedName name="ew" localSheetId="5">#REF!</definedName>
    <definedName name="ew" localSheetId="6">#REF!</definedName>
    <definedName name="ew" localSheetId="7">#REF!</definedName>
    <definedName name="ew" localSheetId="12">#REF!</definedName>
    <definedName name="ew" localSheetId="8">#REF!</definedName>
    <definedName name="ew" localSheetId="9">#REF!</definedName>
    <definedName name="ew" localSheetId="10">#REF!</definedName>
    <definedName name="ew" localSheetId="11">#REF!</definedName>
    <definedName name="ew" localSheetId="13">#REF!</definedName>
    <definedName name="ew" localSheetId="15">#REF!</definedName>
    <definedName name="ew" localSheetId="16">#REF!</definedName>
    <definedName name="ew" localSheetId="17">#REF!</definedName>
    <definedName name="ew" localSheetId="18">#REF!</definedName>
    <definedName name="ew" localSheetId="23">#REF!</definedName>
    <definedName name="ew" localSheetId="19">#REF!</definedName>
    <definedName name="ew" localSheetId="20">#REF!</definedName>
    <definedName name="ew" localSheetId="21">#REF!</definedName>
    <definedName name="ew" localSheetId="22">#REF!</definedName>
    <definedName name="ew" localSheetId="24">#REF!</definedName>
    <definedName name="ew" localSheetId="25">#REF!</definedName>
    <definedName name="ew" localSheetId="2">#REF!</definedName>
    <definedName name="ew" localSheetId="14">#REF!</definedName>
    <definedName name="ew" localSheetId="34">#REF!</definedName>
    <definedName name="ew">#REF!</definedName>
    <definedName name="Excel_BuiltIn_Print_Area_1" localSheetId="5">#REF!</definedName>
    <definedName name="Excel_BuiltIn_Print_Area_1" localSheetId="6">#REF!</definedName>
    <definedName name="Excel_BuiltIn_Print_Area_1" localSheetId="7">#REF!</definedName>
    <definedName name="Excel_BuiltIn_Print_Area_1" localSheetId="12">#REF!</definedName>
    <definedName name="Excel_BuiltIn_Print_Area_1" localSheetId="8">#REF!</definedName>
    <definedName name="Excel_BuiltIn_Print_Area_1" localSheetId="9">#REF!</definedName>
    <definedName name="Excel_BuiltIn_Print_Area_1" localSheetId="10">#REF!</definedName>
    <definedName name="Excel_BuiltIn_Print_Area_1" localSheetId="11">#REF!</definedName>
    <definedName name="Excel_BuiltIn_Print_Area_1" localSheetId="13">#REF!</definedName>
    <definedName name="Excel_BuiltIn_Print_Area_1" localSheetId="15">#REF!</definedName>
    <definedName name="Excel_BuiltIn_Print_Area_1" localSheetId="16">#REF!</definedName>
    <definedName name="Excel_BuiltIn_Print_Area_1" localSheetId="17">#REF!</definedName>
    <definedName name="Excel_BuiltIn_Print_Area_1" localSheetId="18">#REF!</definedName>
    <definedName name="Excel_BuiltIn_Print_Area_1" localSheetId="23">#REF!</definedName>
    <definedName name="Excel_BuiltIn_Print_Area_1" localSheetId="19">#REF!</definedName>
    <definedName name="Excel_BuiltIn_Print_Area_1" localSheetId="20">#REF!</definedName>
    <definedName name="Excel_BuiltIn_Print_Area_1" localSheetId="21">#REF!</definedName>
    <definedName name="Excel_BuiltIn_Print_Area_1" localSheetId="22">#REF!</definedName>
    <definedName name="Excel_BuiltIn_Print_Area_1" localSheetId="24">#REF!</definedName>
    <definedName name="Excel_BuiltIn_Print_Area_1" localSheetId="25">#REF!</definedName>
    <definedName name="Excel_BuiltIn_Print_Area_1" localSheetId="2">#REF!</definedName>
    <definedName name="Excel_BuiltIn_Print_Area_1" localSheetId="14">#REF!</definedName>
    <definedName name="Excel_BuiltIn_Print_Area_1" localSheetId="34">#REF!</definedName>
    <definedName name="Excel_BuiltIn_Print_Area_1">#REF!</definedName>
    <definedName name="Excel_BuiltIn_Print_Area_1___1" localSheetId="5">#REF!</definedName>
    <definedName name="Excel_BuiltIn_Print_Area_1___1" localSheetId="6">#REF!</definedName>
    <definedName name="Excel_BuiltIn_Print_Area_1___1" localSheetId="7">#REF!</definedName>
    <definedName name="Excel_BuiltIn_Print_Area_1___1" localSheetId="12">#REF!</definedName>
    <definedName name="Excel_BuiltIn_Print_Area_1___1" localSheetId="8">#REF!</definedName>
    <definedName name="Excel_BuiltIn_Print_Area_1___1" localSheetId="9">#REF!</definedName>
    <definedName name="Excel_BuiltIn_Print_Area_1___1" localSheetId="10">#REF!</definedName>
    <definedName name="Excel_BuiltIn_Print_Area_1___1" localSheetId="11">#REF!</definedName>
    <definedName name="Excel_BuiltIn_Print_Area_1___1" localSheetId="13">#REF!</definedName>
    <definedName name="Excel_BuiltIn_Print_Area_1___1" localSheetId="15">#REF!</definedName>
    <definedName name="Excel_BuiltIn_Print_Area_1___1" localSheetId="16">#REF!</definedName>
    <definedName name="Excel_BuiltIn_Print_Area_1___1" localSheetId="17">#REF!</definedName>
    <definedName name="Excel_BuiltIn_Print_Area_1___1" localSheetId="18">#REF!</definedName>
    <definedName name="Excel_BuiltIn_Print_Area_1___1" localSheetId="23">#REF!</definedName>
    <definedName name="Excel_BuiltIn_Print_Area_1___1" localSheetId="19">#REF!</definedName>
    <definedName name="Excel_BuiltIn_Print_Area_1___1" localSheetId="20">#REF!</definedName>
    <definedName name="Excel_BuiltIn_Print_Area_1___1" localSheetId="21">#REF!</definedName>
    <definedName name="Excel_BuiltIn_Print_Area_1___1" localSheetId="22">#REF!</definedName>
    <definedName name="Excel_BuiltIn_Print_Area_1___1" localSheetId="24">#REF!</definedName>
    <definedName name="Excel_BuiltIn_Print_Area_1___1" localSheetId="25">#REF!</definedName>
    <definedName name="Excel_BuiltIn_Print_Area_1___1" localSheetId="2">#REF!</definedName>
    <definedName name="Excel_BuiltIn_Print_Area_1___1" localSheetId="14">#REF!</definedName>
    <definedName name="Excel_BuiltIn_Print_Area_1___1" localSheetId="34">#REF!</definedName>
    <definedName name="Excel_BuiltIn_Print_Area_1___1">#REF!</definedName>
    <definedName name="Excel_BuiltIn_Print_Area_9">"$"</definedName>
    <definedName name="Excel_BuiltIn_Print_Titles_1" localSheetId="5">#REF!</definedName>
    <definedName name="Excel_BuiltIn_Print_Titles_1" localSheetId="6">#REF!</definedName>
    <definedName name="Excel_BuiltIn_Print_Titles_1" localSheetId="7">#REF!</definedName>
    <definedName name="Excel_BuiltIn_Print_Titles_1" localSheetId="12">#REF!</definedName>
    <definedName name="Excel_BuiltIn_Print_Titles_1" localSheetId="8">#REF!</definedName>
    <definedName name="Excel_BuiltIn_Print_Titles_1" localSheetId="9">#REF!</definedName>
    <definedName name="Excel_BuiltIn_Print_Titles_1" localSheetId="10">#REF!</definedName>
    <definedName name="Excel_BuiltIn_Print_Titles_1" localSheetId="11">#REF!</definedName>
    <definedName name="Excel_BuiltIn_Print_Titles_1" localSheetId="13">#REF!</definedName>
    <definedName name="Excel_BuiltIn_Print_Titles_1" localSheetId="15">#REF!</definedName>
    <definedName name="Excel_BuiltIn_Print_Titles_1" localSheetId="16">#REF!</definedName>
    <definedName name="Excel_BuiltIn_Print_Titles_1" localSheetId="17">#REF!</definedName>
    <definedName name="Excel_BuiltIn_Print_Titles_1" localSheetId="18">#REF!</definedName>
    <definedName name="Excel_BuiltIn_Print_Titles_1" localSheetId="23">#REF!</definedName>
    <definedName name="Excel_BuiltIn_Print_Titles_1" localSheetId="19">#REF!</definedName>
    <definedName name="Excel_BuiltIn_Print_Titles_1" localSheetId="20">#REF!</definedName>
    <definedName name="Excel_BuiltIn_Print_Titles_1" localSheetId="21">#REF!</definedName>
    <definedName name="Excel_BuiltIn_Print_Titles_1" localSheetId="22">#REF!</definedName>
    <definedName name="Excel_BuiltIn_Print_Titles_1" localSheetId="24">#REF!</definedName>
    <definedName name="Excel_BuiltIn_Print_Titles_1" localSheetId="25">#REF!</definedName>
    <definedName name="Excel_BuiltIn_Print_Titles_1" localSheetId="2">#REF!</definedName>
    <definedName name="Excel_BuiltIn_Print_Titles_1" localSheetId="14">#REF!</definedName>
    <definedName name="Excel_BuiltIn_Print_Titles_1" localSheetId="34">#REF!</definedName>
    <definedName name="Excel_BuiltIn_Print_Titles_1">#REF!</definedName>
    <definedName name="Excel_BuiltIn_Print_Titles_1___1" localSheetId="5">#REF!</definedName>
    <definedName name="Excel_BuiltIn_Print_Titles_1___1" localSheetId="6">#REF!</definedName>
    <definedName name="Excel_BuiltIn_Print_Titles_1___1" localSheetId="7">#REF!</definedName>
    <definedName name="Excel_BuiltIn_Print_Titles_1___1" localSheetId="12">#REF!</definedName>
    <definedName name="Excel_BuiltIn_Print_Titles_1___1" localSheetId="8">#REF!</definedName>
    <definedName name="Excel_BuiltIn_Print_Titles_1___1" localSheetId="9">#REF!</definedName>
    <definedName name="Excel_BuiltIn_Print_Titles_1___1" localSheetId="10">#REF!</definedName>
    <definedName name="Excel_BuiltIn_Print_Titles_1___1" localSheetId="11">#REF!</definedName>
    <definedName name="Excel_BuiltIn_Print_Titles_1___1" localSheetId="13">#REF!</definedName>
    <definedName name="Excel_BuiltIn_Print_Titles_1___1" localSheetId="15">#REF!</definedName>
    <definedName name="Excel_BuiltIn_Print_Titles_1___1" localSheetId="16">#REF!</definedName>
    <definedName name="Excel_BuiltIn_Print_Titles_1___1" localSheetId="17">#REF!</definedName>
    <definedName name="Excel_BuiltIn_Print_Titles_1___1" localSheetId="18">#REF!</definedName>
    <definedName name="Excel_BuiltIn_Print_Titles_1___1" localSheetId="23">#REF!</definedName>
    <definedName name="Excel_BuiltIn_Print_Titles_1___1" localSheetId="19">#REF!</definedName>
    <definedName name="Excel_BuiltIn_Print_Titles_1___1" localSheetId="20">#REF!</definedName>
    <definedName name="Excel_BuiltIn_Print_Titles_1___1" localSheetId="21">#REF!</definedName>
    <definedName name="Excel_BuiltIn_Print_Titles_1___1" localSheetId="22">#REF!</definedName>
    <definedName name="Excel_BuiltIn_Print_Titles_1___1" localSheetId="24">#REF!</definedName>
    <definedName name="Excel_BuiltIn_Print_Titles_1___1" localSheetId="25">#REF!</definedName>
    <definedName name="Excel_BuiltIn_Print_Titles_1___1" localSheetId="2">#REF!</definedName>
    <definedName name="Excel_BuiltIn_Print_Titles_1___1" localSheetId="14">#REF!</definedName>
    <definedName name="Excel_BuiltIn_Print_Titles_1___1" localSheetId="34">#REF!</definedName>
    <definedName name="Excel_BuiltIn_Print_Titles_1___1">#REF!</definedName>
    <definedName name="Excel_BuiltIn_Print_Titles_2" localSheetId="5">#REF!</definedName>
    <definedName name="Excel_BuiltIn_Print_Titles_2" localSheetId="6">#REF!</definedName>
    <definedName name="Excel_BuiltIn_Print_Titles_2" localSheetId="7">#REF!</definedName>
    <definedName name="Excel_BuiltIn_Print_Titles_2" localSheetId="12">#REF!</definedName>
    <definedName name="Excel_BuiltIn_Print_Titles_2" localSheetId="8">#REF!</definedName>
    <definedName name="Excel_BuiltIn_Print_Titles_2" localSheetId="9">#REF!</definedName>
    <definedName name="Excel_BuiltIn_Print_Titles_2" localSheetId="10">#REF!</definedName>
    <definedName name="Excel_BuiltIn_Print_Titles_2" localSheetId="11">#REF!</definedName>
    <definedName name="Excel_BuiltIn_Print_Titles_2" localSheetId="13">#REF!</definedName>
    <definedName name="Excel_BuiltIn_Print_Titles_2" localSheetId="15">#REF!</definedName>
    <definedName name="Excel_BuiltIn_Print_Titles_2" localSheetId="16">#REF!</definedName>
    <definedName name="Excel_BuiltIn_Print_Titles_2" localSheetId="17">#REF!</definedName>
    <definedName name="Excel_BuiltIn_Print_Titles_2" localSheetId="18">#REF!</definedName>
    <definedName name="Excel_BuiltIn_Print_Titles_2" localSheetId="23">#REF!</definedName>
    <definedName name="Excel_BuiltIn_Print_Titles_2" localSheetId="19">#REF!</definedName>
    <definedName name="Excel_BuiltIn_Print_Titles_2" localSheetId="20">#REF!</definedName>
    <definedName name="Excel_BuiltIn_Print_Titles_2" localSheetId="21">#REF!</definedName>
    <definedName name="Excel_BuiltIn_Print_Titles_2" localSheetId="22">#REF!</definedName>
    <definedName name="Excel_BuiltIn_Print_Titles_2" localSheetId="24">#REF!</definedName>
    <definedName name="Excel_BuiltIn_Print_Titles_2" localSheetId="25">#REF!</definedName>
    <definedName name="Excel_BuiltIn_Print_Titles_2" localSheetId="2">#REF!</definedName>
    <definedName name="Excel_BuiltIn_Print_Titles_2" localSheetId="14">#REF!</definedName>
    <definedName name="Excel_BuiltIn_Print_Titles_2" localSheetId="34">#REF!</definedName>
    <definedName name="Excel_BuiltIn_Print_Titles_2">#REF!</definedName>
    <definedName name="Excel_BuiltIn_Print_Titles_3" localSheetId="5">#REF!</definedName>
    <definedName name="Excel_BuiltIn_Print_Titles_3" localSheetId="6">#REF!</definedName>
    <definedName name="Excel_BuiltIn_Print_Titles_3" localSheetId="7">#REF!</definedName>
    <definedName name="Excel_BuiltIn_Print_Titles_3" localSheetId="12">#REF!</definedName>
    <definedName name="Excel_BuiltIn_Print_Titles_3" localSheetId="8">#REF!</definedName>
    <definedName name="Excel_BuiltIn_Print_Titles_3" localSheetId="9">#REF!</definedName>
    <definedName name="Excel_BuiltIn_Print_Titles_3" localSheetId="10">#REF!</definedName>
    <definedName name="Excel_BuiltIn_Print_Titles_3" localSheetId="11">#REF!</definedName>
    <definedName name="Excel_BuiltIn_Print_Titles_3" localSheetId="13">#REF!</definedName>
    <definedName name="Excel_BuiltIn_Print_Titles_3" localSheetId="15">#REF!</definedName>
    <definedName name="Excel_BuiltIn_Print_Titles_3" localSheetId="16">#REF!</definedName>
    <definedName name="Excel_BuiltIn_Print_Titles_3" localSheetId="17">#REF!</definedName>
    <definedName name="Excel_BuiltIn_Print_Titles_3" localSheetId="18">#REF!</definedName>
    <definedName name="Excel_BuiltIn_Print_Titles_3" localSheetId="23">#REF!</definedName>
    <definedName name="Excel_BuiltIn_Print_Titles_3" localSheetId="19">#REF!</definedName>
    <definedName name="Excel_BuiltIn_Print_Titles_3" localSheetId="20">#REF!</definedName>
    <definedName name="Excel_BuiltIn_Print_Titles_3" localSheetId="21">#REF!</definedName>
    <definedName name="Excel_BuiltIn_Print_Titles_3" localSheetId="22">#REF!</definedName>
    <definedName name="Excel_BuiltIn_Print_Titles_3" localSheetId="24">#REF!</definedName>
    <definedName name="Excel_BuiltIn_Print_Titles_3" localSheetId="25">#REF!</definedName>
    <definedName name="Excel_BuiltIn_Print_Titles_3" localSheetId="2">#REF!</definedName>
    <definedName name="Excel_BuiltIn_Print_Titles_3" localSheetId="14">#REF!</definedName>
    <definedName name="Excel_BuiltIn_Print_Titles_3" localSheetId="34">#REF!</definedName>
    <definedName name="Excel_BuiltIn_Print_Titles_3">#REF!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2">#REF!</definedName>
    <definedName name="Excel_BuiltIn_Print_Titles_4" localSheetId="8">#REF!</definedName>
    <definedName name="Excel_BuiltIn_Print_Titles_4" localSheetId="9">#REF!</definedName>
    <definedName name="Excel_BuiltIn_Print_Titles_4" localSheetId="10">#REF!</definedName>
    <definedName name="Excel_BuiltIn_Print_Titles_4" localSheetId="11">#REF!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23">#REF!</definedName>
    <definedName name="Excel_BuiltIn_Print_Titles_4" localSheetId="19">#REF!</definedName>
    <definedName name="Excel_BuiltIn_Print_Titles_4" localSheetId="20">#REF!</definedName>
    <definedName name="Excel_BuiltIn_Print_Titles_4" localSheetId="21">#REF!</definedName>
    <definedName name="Excel_BuiltIn_Print_Titles_4" localSheetId="22">#REF!</definedName>
    <definedName name="Excel_BuiltIn_Print_Titles_4" localSheetId="24">#REF!</definedName>
    <definedName name="Excel_BuiltIn_Print_Titles_4" localSheetId="25">#REF!</definedName>
    <definedName name="Excel_BuiltIn_Print_Titles_4" localSheetId="2">#REF!</definedName>
    <definedName name="Excel_BuiltIn_Print_Titles_4" localSheetId="14">#REF!</definedName>
    <definedName name="Excel_BuiltIn_Print_Titles_4" localSheetId="34">#REF!</definedName>
    <definedName name="Excel_BuiltIn_Print_Titles_4">#REF!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12">#REF!</definedName>
    <definedName name="Excel_BuiltIn_Print_Titles_5" localSheetId="8">#REF!</definedName>
    <definedName name="Excel_BuiltIn_Print_Titles_5" localSheetId="9">#REF!</definedName>
    <definedName name="Excel_BuiltIn_Print_Titles_5" localSheetId="10">#REF!</definedName>
    <definedName name="Excel_BuiltIn_Print_Titles_5" localSheetId="11">#REF!</definedName>
    <definedName name="Excel_BuiltIn_Print_Titles_5" localSheetId="13">#REF!</definedName>
    <definedName name="Excel_BuiltIn_Print_Titles_5" localSheetId="15">#REF!</definedName>
    <definedName name="Excel_BuiltIn_Print_Titles_5" localSheetId="16">#REF!</definedName>
    <definedName name="Excel_BuiltIn_Print_Titles_5" localSheetId="17">#REF!</definedName>
    <definedName name="Excel_BuiltIn_Print_Titles_5" localSheetId="18">#REF!</definedName>
    <definedName name="Excel_BuiltIn_Print_Titles_5" localSheetId="23">#REF!</definedName>
    <definedName name="Excel_BuiltIn_Print_Titles_5" localSheetId="19">#REF!</definedName>
    <definedName name="Excel_BuiltIn_Print_Titles_5" localSheetId="20">#REF!</definedName>
    <definedName name="Excel_BuiltIn_Print_Titles_5" localSheetId="21">#REF!</definedName>
    <definedName name="Excel_BuiltIn_Print_Titles_5" localSheetId="22">#REF!</definedName>
    <definedName name="Excel_BuiltIn_Print_Titles_5" localSheetId="24">#REF!</definedName>
    <definedName name="Excel_BuiltIn_Print_Titles_5" localSheetId="25">#REF!</definedName>
    <definedName name="Excel_BuiltIn_Print_Titles_5" localSheetId="2">#REF!</definedName>
    <definedName name="Excel_BuiltIn_Print_Titles_5" localSheetId="14">#REF!</definedName>
    <definedName name="Excel_BuiltIn_Print_Titles_5" localSheetId="34">#REF!</definedName>
    <definedName name="Excel_BuiltIn_Print_Titles_5">#REF!</definedName>
    <definedName name="Excel_BuiltIn_Print_Titles_6" localSheetId="5">#REF!</definedName>
    <definedName name="Excel_BuiltIn_Print_Titles_6" localSheetId="6">#REF!</definedName>
    <definedName name="Excel_BuiltIn_Print_Titles_6" localSheetId="7">#REF!</definedName>
    <definedName name="Excel_BuiltIn_Print_Titles_6" localSheetId="12">#REF!</definedName>
    <definedName name="Excel_BuiltIn_Print_Titles_6" localSheetId="8">#REF!</definedName>
    <definedName name="Excel_BuiltIn_Print_Titles_6" localSheetId="9">#REF!</definedName>
    <definedName name="Excel_BuiltIn_Print_Titles_6" localSheetId="10">#REF!</definedName>
    <definedName name="Excel_BuiltIn_Print_Titles_6" localSheetId="11">#REF!</definedName>
    <definedName name="Excel_BuiltIn_Print_Titles_6" localSheetId="13">#REF!</definedName>
    <definedName name="Excel_BuiltIn_Print_Titles_6" localSheetId="15">#REF!</definedName>
    <definedName name="Excel_BuiltIn_Print_Titles_6" localSheetId="16">#REF!</definedName>
    <definedName name="Excel_BuiltIn_Print_Titles_6" localSheetId="17">#REF!</definedName>
    <definedName name="Excel_BuiltIn_Print_Titles_6" localSheetId="18">#REF!</definedName>
    <definedName name="Excel_BuiltIn_Print_Titles_6" localSheetId="23">#REF!</definedName>
    <definedName name="Excel_BuiltIn_Print_Titles_6" localSheetId="19">#REF!</definedName>
    <definedName name="Excel_BuiltIn_Print_Titles_6" localSheetId="20">#REF!</definedName>
    <definedName name="Excel_BuiltIn_Print_Titles_6" localSheetId="21">#REF!</definedName>
    <definedName name="Excel_BuiltIn_Print_Titles_6" localSheetId="22">#REF!</definedName>
    <definedName name="Excel_BuiltIn_Print_Titles_6" localSheetId="24">#REF!</definedName>
    <definedName name="Excel_BuiltIn_Print_Titles_6" localSheetId="25">#REF!</definedName>
    <definedName name="Excel_BuiltIn_Print_Titles_6" localSheetId="2">#REF!</definedName>
    <definedName name="Excel_BuiltIn_Print_Titles_6" localSheetId="14">#REF!</definedName>
    <definedName name="Excel_BuiltIn_Print_Titles_6" localSheetId="34">#REF!</definedName>
    <definedName name="Excel_BuiltIn_Print_Titles_6">#REF!</definedName>
    <definedName name="Excel_BuiltIn_Print_Titles_6___6" localSheetId="5">#REF!</definedName>
    <definedName name="Excel_BuiltIn_Print_Titles_6___6" localSheetId="6">#REF!</definedName>
    <definedName name="Excel_BuiltIn_Print_Titles_6___6" localSheetId="7">#REF!</definedName>
    <definedName name="Excel_BuiltIn_Print_Titles_6___6" localSheetId="12">#REF!</definedName>
    <definedName name="Excel_BuiltIn_Print_Titles_6___6" localSheetId="8">#REF!</definedName>
    <definedName name="Excel_BuiltIn_Print_Titles_6___6" localSheetId="9">#REF!</definedName>
    <definedName name="Excel_BuiltIn_Print_Titles_6___6" localSheetId="10">#REF!</definedName>
    <definedName name="Excel_BuiltIn_Print_Titles_6___6" localSheetId="11">#REF!</definedName>
    <definedName name="Excel_BuiltIn_Print_Titles_6___6" localSheetId="13">#REF!</definedName>
    <definedName name="Excel_BuiltIn_Print_Titles_6___6" localSheetId="15">#REF!</definedName>
    <definedName name="Excel_BuiltIn_Print_Titles_6___6" localSheetId="16">#REF!</definedName>
    <definedName name="Excel_BuiltIn_Print_Titles_6___6" localSheetId="17">#REF!</definedName>
    <definedName name="Excel_BuiltIn_Print_Titles_6___6" localSheetId="18">#REF!</definedName>
    <definedName name="Excel_BuiltIn_Print_Titles_6___6" localSheetId="23">#REF!</definedName>
    <definedName name="Excel_BuiltIn_Print_Titles_6___6" localSheetId="19">#REF!</definedName>
    <definedName name="Excel_BuiltIn_Print_Titles_6___6" localSheetId="20">#REF!</definedName>
    <definedName name="Excel_BuiltIn_Print_Titles_6___6" localSheetId="21">#REF!</definedName>
    <definedName name="Excel_BuiltIn_Print_Titles_6___6" localSheetId="22">#REF!</definedName>
    <definedName name="Excel_BuiltIn_Print_Titles_6___6" localSheetId="24">#REF!</definedName>
    <definedName name="Excel_BuiltIn_Print_Titles_6___6" localSheetId="25">#REF!</definedName>
    <definedName name="Excel_BuiltIn_Print_Titles_6___6" localSheetId="2">#REF!</definedName>
    <definedName name="Excel_BuiltIn_Print_Titles_6___6" localSheetId="14">#REF!</definedName>
    <definedName name="Excel_BuiltIn_Print_Titles_6___6" localSheetId="34">#REF!</definedName>
    <definedName name="Excel_BuiltIn_Print_Titles_6___6">#REF!</definedName>
    <definedName name="Excel_BuiltIn_Print_Titles_7">"$"</definedName>
    <definedName name="Excel_BuiltIn_Print_Titles_8" localSheetId="5">#REF!</definedName>
    <definedName name="Excel_BuiltIn_Print_Titles_8" localSheetId="6">#REF!</definedName>
    <definedName name="Excel_BuiltIn_Print_Titles_8" localSheetId="7">#REF!</definedName>
    <definedName name="Excel_BuiltIn_Print_Titles_8" localSheetId="12">#REF!</definedName>
    <definedName name="Excel_BuiltIn_Print_Titles_8" localSheetId="8">#REF!</definedName>
    <definedName name="Excel_BuiltIn_Print_Titles_8" localSheetId="9">#REF!</definedName>
    <definedName name="Excel_BuiltIn_Print_Titles_8" localSheetId="10">#REF!</definedName>
    <definedName name="Excel_BuiltIn_Print_Titles_8" localSheetId="11">#REF!</definedName>
    <definedName name="Excel_BuiltIn_Print_Titles_8" localSheetId="13">#REF!</definedName>
    <definedName name="Excel_BuiltIn_Print_Titles_8" localSheetId="15">#REF!</definedName>
    <definedName name="Excel_BuiltIn_Print_Titles_8" localSheetId="16">#REF!</definedName>
    <definedName name="Excel_BuiltIn_Print_Titles_8" localSheetId="17">#REF!</definedName>
    <definedName name="Excel_BuiltIn_Print_Titles_8" localSheetId="18">#REF!</definedName>
    <definedName name="Excel_BuiltIn_Print_Titles_8" localSheetId="23">#REF!</definedName>
    <definedName name="Excel_BuiltIn_Print_Titles_8" localSheetId="19">#REF!</definedName>
    <definedName name="Excel_BuiltIn_Print_Titles_8" localSheetId="20">#REF!</definedName>
    <definedName name="Excel_BuiltIn_Print_Titles_8" localSheetId="21">#REF!</definedName>
    <definedName name="Excel_BuiltIn_Print_Titles_8" localSheetId="22">#REF!</definedName>
    <definedName name="Excel_BuiltIn_Print_Titles_8" localSheetId="24">#REF!</definedName>
    <definedName name="Excel_BuiltIn_Print_Titles_8" localSheetId="25">#REF!</definedName>
    <definedName name="Excel_BuiltIn_Print_Titles_8" localSheetId="2">#REF!</definedName>
    <definedName name="Excel_BuiltIn_Print_Titles_8" localSheetId="14">#REF!</definedName>
    <definedName name="Excel_BuiltIn_Print_Titles_8" localSheetId="34">#REF!</definedName>
    <definedName name="Excel_BuiltIn_Print_Titles_8">#REF!</definedName>
    <definedName name="Excel_BuiltIn_Print_Titles_9">"$"</definedName>
    <definedName name="F" localSheetId="5">#REF!</definedName>
    <definedName name="F" localSheetId="6">#REF!</definedName>
    <definedName name="F" localSheetId="7">#REF!</definedName>
    <definedName name="F" localSheetId="12">#REF!</definedName>
    <definedName name="F" localSheetId="8">#REF!</definedName>
    <definedName name="F" localSheetId="9">#REF!</definedName>
    <definedName name="F" localSheetId="10">#REF!</definedName>
    <definedName name="F" localSheetId="11">#REF!</definedName>
    <definedName name="F" localSheetId="13">#REF!</definedName>
    <definedName name="F" localSheetId="15">#REF!</definedName>
    <definedName name="F" localSheetId="16">#REF!</definedName>
    <definedName name="F" localSheetId="17">#REF!</definedName>
    <definedName name="F" localSheetId="18">#REF!</definedName>
    <definedName name="F" localSheetId="23">#REF!</definedName>
    <definedName name="F" localSheetId="19">#REF!</definedName>
    <definedName name="F" localSheetId="20">#REF!</definedName>
    <definedName name="F" localSheetId="21">#REF!</definedName>
    <definedName name="F" localSheetId="22">#REF!</definedName>
    <definedName name="F" localSheetId="24">#REF!</definedName>
    <definedName name="F" localSheetId="25">#REF!</definedName>
    <definedName name="F" localSheetId="2">#REF!</definedName>
    <definedName name="F" localSheetId="14">#REF!</definedName>
    <definedName name="F" localSheetId="34">#REF!</definedName>
    <definedName name="F">#REF!</definedName>
    <definedName name="G" localSheetId="5">#REF!</definedName>
    <definedName name="G" localSheetId="6">#REF!</definedName>
    <definedName name="G" localSheetId="7">#REF!</definedName>
    <definedName name="G" localSheetId="12">#REF!</definedName>
    <definedName name="G" localSheetId="8">#REF!</definedName>
    <definedName name="G" localSheetId="9">#REF!</definedName>
    <definedName name="G" localSheetId="10">#REF!</definedName>
    <definedName name="G" localSheetId="11">#REF!</definedName>
    <definedName name="G" localSheetId="13">#REF!</definedName>
    <definedName name="G" localSheetId="15">#REF!</definedName>
    <definedName name="G" localSheetId="16">#REF!</definedName>
    <definedName name="G" localSheetId="17">#REF!</definedName>
    <definedName name="G" localSheetId="18">#REF!</definedName>
    <definedName name="G" localSheetId="23">#REF!</definedName>
    <definedName name="G" localSheetId="19">#REF!</definedName>
    <definedName name="G" localSheetId="20">#REF!</definedName>
    <definedName name="G" localSheetId="21">#REF!</definedName>
    <definedName name="G" localSheetId="22">#REF!</definedName>
    <definedName name="G" localSheetId="24">#REF!</definedName>
    <definedName name="G" localSheetId="25">#REF!</definedName>
    <definedName name="G" localSheetId="2">#REF!</definedName>
    <definedName name="G" localSheetId="14">#REF!</definedName>
    <definedName name="G" localSheetId="34">#REF!</definedName>
    <definedName name="G">#REF!</definedName>
    <definedName name="_xlnm.Print_Titles" localSheetId="4">'A.I. PRIP.'!$1:$2</definedName>
    <definedName name="_xlnm.Print_Titles" localSheetId="5">'A.II. RUS.'!$1:$2</definedName>
    <definedName name="_xlnm.Print_Titles" localSheetId="6">'A.III. ARM.-BET.'!$1:$2</definedName>
    <definedName name="_xlnm.Print_Titles" localSheetId="7">'A.IV. ZID-SAN.'!$1:$2</definedName>
    <definedName name="_xlnm.Print_Titles" localSheetId="12">'A.IX. BRAV.'!$1:$2</definedName>
    <definedName name="_xlnm.Print_Titles" localSheetId="8">'A.V. ZID.'!$1:$2</definedName>
    <definedName name="_xlnm.Print_Titles" localSheetId="9">'A.VI. TES.'!$1:$2</definedName>
    <definedName name="_xlnm.Print_Titles" localSheetId="10">'A.VII. KROVOPOKR.'!$1:$2</definedName>
    <definedName name="_xlnm.Print_Titles" localSheetId="11">'A.VIII. SKEL.'!$1:$2</definedName>
    <definedName name="_xlnm.Print_Titles" localSheetId="13">'A.X. Demontaže'!$1:$2</definedName>
    <definedName name="_xlnm.Print_Titles" localSheetId="15">'B.I. IZOL.'!$1:$2</definedName>
    <definedName name="_xlnm.Print_Titles" localSheetId="16">'B.II. ZID.'!$1:$2</definedName>
    <definedName name="_xlnm.Print_Titles" localSheetId="17">'B.III.-E. ZID-ESTR.'!$1:$2</definedName>
    <definedName name="_xlnm.Print_Titles" localSheetId="18">'B.IV. LIM.'!$1:$2</definedName>
    <definedName name="_xlnm.Print_Titles" localSheetId="23">'B.IX. POD.-KAM.'!$1:$2</definedName>
    <definedName name="_xlnm.Print_Titles" localSheetId="19">'B.V. GK.'!$1:$2</definedName>
    <definedName name="_xlnm.Print_Titles" localSheetId="20">'B.VI. STOL.'!$1:$2</definedName>
    <definedName name="_xlnm.Print_Titles" localSheetId="21">'B.VII. STOL.-PP'!$1:$2</definedName>
    <definedName name="_xlnm.Print_Titles" localSheetId="22">'B.VIII. POD.-KER.'!$1:$2</definedName>
    <definedName name="_xlnm.Print_Titles" localSheetId="24">'B.X. KIP.'!$1:$2</definedName>
    <definedName name="_xlnm.Print_Titles" localSheetId="25">'B.XI. SOB.'!$1:$2</definedName>
    <definedName name="_xlnm.Print_Titles" localSheetId="27">'B.XII.a VIK unutarnja'!$1:$2</definedName>
    <definedName name="_xlnm.Print_Titles" localSheetId="28">'B.XII.b. VIK vanjska'!$1:$2</definedName>
    <definedName name="_xlnm.Print_Titles" localSheetId="31">'B.XIII. GHV'!$1:$2</definedName>
    <definedName name="_xlnm.Print_Titles" localSheetId="33">'B.XIV. El Troškovnik'!$1:$2</definedName>
    <definedName name="_xlnm.Print_Titles" localSheetId="2">'REK A+B'!$1:$1</definedName>
    <definedName name="_xlnm.Print_Titles" localSheetId="14">'REK. A'!$1:$1</definedName>
    <definedName name="_xlnm.Print_Titles" localSheetId="34">'REK. B'!$1:$1</definedName>
    <definedName name="krov" localSheetId="5">#REF!</definedName>
    <definedName name="krov" localSheetId="6">#REF!</definedName>
    <definedName name="krov" localSheetId="7">#REF!</definedName>
    <definedName name="krov" localSheetId="12">#REF!</definedName>
    <definedName name="krov" localSheetId="8">#REF!</definedName>
    <definedName name="krov" localSheetId="9">#REF!</definedName>
    <definedName name="krov" localSheetId="10">#REF!</definedName>
    <definedName name="krov" localSheetId="11">#REF!</definedName>
    <definedName name="krov" localSheetId="13">#REF!</definedName>
    <definedName name="krov" localSheetId="15">#REF!</definedName>
    <definedName name="krov" localSheetId="16">#REF!</definedName>
    <definedName name="krov" localSheetId="17">#REF!</definedName>
    <definedName name="krov" localSheetId="18">#REF!</definedName>
    <definedName name="krov" localSheetId="23">#REF!</definedName>
    <definedName name="krov" localSheetId="19">#REF!</definedName>
    <definedName name="krov" localSheetId="20">#REF!</definedName>
    <definedName name="krov" localSheetId="21">#REF!</definedName>
    <definedName name="krov" localSheetId="22">#REF!</definedName>
    <definedName name="krov" localSheetId="24">#REF!</definedName>
    <definedName name="krov" localSheetId="25">#REF!</definedName>
    <definedName name="krov" localSheetId="2">#REF!</definedName>
    <definedName name="krov" localSheetId="14">#REF!</definedName>
    <definedName name="krov" localSheetId="34">#REF!</definedName>
    <definedName name="krov">#REF!</definedName>
    <definedName name="_xlnm.Print_Area" localSheetId="4">'A.I. PRIP.'!$A$1:$F$146</definedName>
    <definedName name="_xlnm.Print_Area" localSheetId="5">'A.II. RUS.'!$A$1:$F$339</definedName>
    <definedName name="_xlnm.Print_Area" localSheetId="6">'A.III. ARM.-BET.'!$A$1:$F$117</definedName>
    <definedName name="_xlnm.Print_Area" localSheetId="7">'A.IV. ZID-SAN.'!$A$1:$F$132</definedName>
    <definedName name="_xlnm.Print_Area" localSheetId="12">'A.IX. BRAV.'!$A$1:$F$112</definedName>
    <definedName name="_xlnm.Print_Area" localSheetId="8">'A.V. ZID.'!$A$1:$F$86</definedName>
    <definedName name="_xlnm.Print_Area" localSheetId="9">'A.VI. TES.'!$A$1:$F$81</definedName>
    <definedName name="_xlnm.Print_Area" localSheetId="10">'A.VII. KROVOPOKR.'!$A$1:$F$57</definedName>
    <definedName name="_xlnm.Print_Area" localSheetId="11">'A.VIII. SKEL.'!$A$1:$F$85</definedName>
    <definedName name="_xlnm.Print_Area" localSheetId="15">'B.I. IZOL.'!$A$1:$F$138</definedName>
    <definedName name="_xlnm.Print_Area" localSheetId="16">'B.II. ZID.'!$A$1:$F$234</definedName>
    <definedName name="_xlnm.Print_Area" localSheetId="17">'B.III.-E. ZID-ESTR.'!$A$1:$F$52</definedName>
    <definedName name="_xlnm.Print_Area" localSheetId="18">'B.IV. LIM.'!$A$1:$F$107</definedName>
    <definedName name="_xlnm.Print_Area" localSheetId="23">'B.IX. POD.-KAM.'!$A$1:$F$52</definedName>
    <definedName name="_xlnm.Print_Area" localSheetId="19">'B.V. GK.'!$A$1:$F$98</definedName>
    <definedName name="_xlnm.Print_Area" localSheetId="20">'B.VI. STOL.'!$A$1:$F$166</definedName>
    <definedName name="_xlnm.Print_Area" localSheetId="21">'B.VII. STOL.-PP'!$A$1:$F$120</definedName>
    <definedName name="_xlnm.Print_Area" localSheetId="22">'B.VIII. POD.-KER.'!$A$1:$F$50</definedName>
    <definedName name="_xlnm.Print_Area" localSheetId="24">'B.X. KIP.'!$A$1:$F$84</definedName>
    <definedName name="_xlnm.Print_Area" localSheetId="25">'B.XI. SOB.'!$A$1:$F$114</definedName>
    <definedName name="_xlnm.Print_Area" localSheetId="33">'B.XIV. El Troškovnik'!$A$1:$F$674</definedName>
    <definedName name="_xlnm.Print_Area" localSheetId="3">GO_naslovnica!$A$1:$H$31</definedName>
    <definedName name="_xlnm.Print_Area" localSheetId="2">'REK A+B'!$A$1:$F$77</definedName>
    <definedName name="_xlnm.Print_Area" localSheetId="14">'REK. A'!$A$1:$F$25</definedName>
    <definedName name="_xlnm.Print_Area" localSheetId="34">'REK. B'!$A$1:$F$37</definedName>
    <definedName name="prova" localSheetId="5">#REF!</definedName>
    <definedName name="prova" localSheetId="6">#REF!</definedName>
    <definedName name="prova" localSheetId="7">#REF!</definedName>
    <definedName name="prova" localSheetId="12">#REF!</definedName>
    <definedName name="prova" localSheetId="8">#REF!</definedName>
    <definedName name="prova" localSheetId="9">#REF!</definedName>
    <definedName name="prova" localSheetId="10">#REF!</definedName>
    <definedName name="prova" localSheetId="11">#REF!</definedName>
    <definedName name="prova" localSheetId="13">#REF!</definedName>
    <definedName name="prova" localSheetId="15">#REF!</definedName>
    <definedName name="prova" localSheetId="16">#REF!</definedName>
    <definedName name="prova" localSheetId="17">#REF!</definedName>
    <definedName name="prova" localSheetId="18">#REF!</definedName>
    <definedName name="prova" localSheetId="23">#REF!</definedName>
    <definedName name="prova" localSheetId="19">#REF!</definedName>
    <definedName name="prova" localSheetId="20">#REF!</definedName>
    <definedName name="prova" localSheetId="21">#REF!</definedName>
    <definedName name="prova" localSheetId="22">#REF!</definedName>
    <definedName name="prova" localSheetId="24">#REF!</definedName>
    <definedName name="prova" localSheetId="25">#REF!</definedName>
    <definedName name="prova" localSheetId="2">#REF!</definedName>
    <definedName name="prova" localSheetId="14">#REF!</definedName>
    <definedName name="prova" localSheetId="34">#REF!</definedName>
    <definedName name="prova">#REF!</definedName>
    <definedName name="RR" localSheetId="5">#REF!</definedName>
    <definedName name="RR" localSheetId="6">#REF!</definedName>
    <definedName name="RR" localSheetId="7">#REF!</definedName>
    <definedName name="RR" localSheetId="12">#REF!</definedName>
    <definedName name="RR" localSheetId="8">#REF!</definedName>
    <definedName name="RR" localSheetId="9">#REF!</definedName>
    <definedName name="RR" localSheetId="10">#REF!</definedName>
    <definedName name="RR" localSheetId="11">#REF!</definedName>
    <definedName name="RR" localSheetId="13">#REF!</definedName>
    <definedName name="RR" localSheetId="15">#REF!</definedName>
    <definedName name="RR" localSheetId="16">#REF!</definedName>
    <definedName name="RR" localSheetId="17">#REF!</definedName>
    <definedName name="RR" localSheetId="18">#REF!</definedName>
    <definedName name="RR" localSheetId="23">#REF!</definedName>
    <definedName name="RR" localSheetId="19">#REF!</definedName>
    <definedName name="RR" localSheetId="20">#REF!</definedName>
    <definedName name="RR" localSheetId="21">#REF!</definedName>
    <definedName name="RR" localSheetId="22">#REF!</definedName>
    <definedName name="RR" localSheetId="24">#REF!</definedName>
    <definedName name="RR" localSheetId="25">#REF!</definedName>
    <definedName name="RR" localSheetId="2">#REF!</definedName>
    <definedName name="RR" localSheetId="14">#REF!</definedName>
    <definedName name="RR" localSheetId="34">#REF!</definedName>
    <definedName name="RR">#REF!</definedName>
    <definedName name="VODA" localSheetId="5">#REF!</definedName>
    <definedName name="VODA" localSheetId="6">#REF!</definedName>
    <definedName name="VODA" localSheetId="7">#REF!</definedName>
    <definedName name="VODA" localSheetId="12">#REF!</definedName>
    <definedName name="VODA" localSheetId="8">#REF!</definedName>
    <definedName name="VODA" localSheetId="9">#REF!</definedName>
    <definedName name="VODA" localSheetId="10">#REF!</definedName>
    <definedName name="VODA" localSheetId="11">#REF!</definedName>
    <definedName name="VODA" localSheetId="13">#REF!</definedName>
    <definedName name="VODA" localSheetId="15">#REF!</definedName>
    <definedName name="VODA" localSheetId="16">#REF!</definedName>
    <definedName name="VODA" localSheetId="17">#REF!</definedName>
    <definedName name="VODA" localSheetId="18">#REF!</definedName>
    <definedName name="VODA" localSheetId="23">#REF!</definedName>
    <definedName name="VODA" localSheetId="19">#REF!</definedName>
    <definedName name="VODA" localSheetId="20">#REF!</definedName>
    <definedName name="VODA" localSheetId="21">#REF!</definedName>
    <definedName name="VODA" localSheetId="22">#REF!</definedName>
    <definedName name="VODA" localSheetId="24">#REF!</definedName>
    <definedName name="VODA" localSheetId="25">#REF!</definedName>
    <definedName name="VODA" localSheetId="2">#REF!</definedName>
    <definedName name="VODA" localSheetId="14">#REF!</definedName>
    <definedName name="VODA" localSheetId="34">#REF!</definedName>
    <definedName name="VO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119" l="1"/>
  <c r="F119" i="151"/>
  <c r="A29" i="141"/>
  <c r="A39" i="141" s="1"/>
  <c r="A56" i="119" l="1"/>
  <c r="A24" i="119"/>
  <c r="B31" i="118"/>
  <c r="B56" i="119" s="1"/>
  <c r="F649" i="160"/>
  <c r="A408" i="156"/>
  <c r="A404" i="156"/>
  <c r="A397" i="156"/>
  <c r="A391" i="156"/>
  <c r="A380" i="156"/>
  <c r="A313" i="156"/>
  <c r="F41" i="151"/>
  <c r="B22" i="106"/>
  <c r="B24" i="119" s="1"/>
  <c r="A22" i="106"/>
  <c r="F78" i="165"/>
  <c r="F80" i="165" s="1"/>
  <c r="F86" i="165" s="1"/>
  <c r="F32" i="165"/>
  <c r="F33" i="165"/>
  <c r="F34" i="165"/>
  <c r="F35" i="165"/>
  <c r="F36" i="165"/>
  <c r="F37" i="165"/>
  <c r="F38" i="165"/>
  <c r="F39" i="165"/>
  <c r="F40" i="165"/>
  <c r="F41" i="165"/>
  <c r="F42" i="165"/>
  <c r="F43" i="165"/>
  <c r="F44" i="165"/>
  <c r="F45" i="165"/>
  <c r="F46" i="165"/>
  <c r="F47" i="165"/>
  <c r="F48" i="165"/>
  <c r="F49" i="165"/>
  <c r="F50" i="165"/>
  <c r="F51" i="165"/>
  <c r="F52" i="165"/>
  <c r="F53" i="165"/>
  <c r="F54" i="165"/>
  <c r="F55" i="165"/>
  <c r="F56" i="165"/>
  <c r="F57" i="165"/>
  <c r="F58" i="165"/>
  <c r="F59" i="165"/>
  <c r="F60" i="165"/>
  <c r="F61" i="165"/>
  <c r="F62" i="165"/>
  <c r="F63" i="165"/>
  <c r="F64" i="165"/>
  <c r="F65" i="165"/>
  <c r="F66" i="165"/>
  <c r="F67" i="165"/>
  <c r="F68" i="165"/>
  <c r="F69" i="165"/>
  <c r="F70" i="165"/>
  <c r="F71" i="165"/>
  <c r="F31" i="165"/>
  <c r="F7" i="165"/>
  <c r="F8" i="165"/>
  <c r="F9" i="165"/>
  <c r="F10" i="165"/>
  <c r="F11" i="165"/>
  <c r="F12" i="165"/>
  <c r="F13" i="165"/>
  <c r="F14" i="165"/>
  <c r="F15" i="165"/>
  <c r="F16" i="165"/>
  <c r="F17" i="165"/>
  <c r="F18" i="165"/>
  <c r="F19" i="165"/>
  <c r="F20" i="165"/>
  <c r="F21" i="165"/>
  <c r="F22" i="165"/>
  <c r="F23" i="165"/>
  <c r="F24" i="165"/>
  <c r="F25" i="165"/>
  <c r="F26" i="165"/>
  <c r="F6" i="165"/>
  <c r="F28" i="165" l="1"/>
  <c r="F84" i="165" s="1"/>
  <c r="F73" i="165"/>
  <c r="F85" i="165" s="1"/>
  <c r="F87" i="165" l="1"/>
  <c r="F22" i="106" s="1"/>
  <c r="F24" i="119" s="1"/>
  <c r="B111" i="156"/>
  <c r="B134" i="156"/>
  <c r="B157" i="156"/>
  <c r="B183" i="156"/>
  <c r="B209" i="156"/>
  <c r="B235" i="156"/>
  <c r="B262" i="156"/>
  <c r="B350" i="156"/>
  <c r="B405" i="156"/>
  <c r="B354" i="156"/>
  <c r="B265" i="156"/>
  <c r="B238" i="156"/>
  <c r="B212" i="156"/>
  <c r="B186" i="156"/>
  <c r="B160" i="156"/>
  <c r="B138" i="156"/>
  <c r="B115" i="156"/>
  <c r="F109" i="93"/>
  <c r="F124" i="135" l="1"/>
  <c r="F123" i="135"/>
  <c r="F122" i="135"/>
  <c r="F121" i="135"/>
  <c r="F120" i="135"/>
  <c r="F117" i="135"/>
  <c r="F116" i="135"/>
  <c r="F115" i="135"/>
  <c r="F114" i="135"/>
  <c r="F113" i="135"/>
  <c r="F110" i="135"/>
  <c r="F79" i="138"/>
  <c r="F78" i="138"/>
  <c r="F77" i="138"/>
  <c r="F76" i="138"/>
  <c r="F75" i="138"/>
  <c r="F74" i="138"/>
  <c r="F73" i="138"/>
  <c r="F72" i="138"/>
  <c r="F71" i="138"/>
  <c r="A32" i="138" l="1"/>
  <c r="F46" i="138"/>
  <c r="F45" i="138"/>
  <c r="F44" i="138"/>
  <c r="F42" i="138"/>
  <c r="F41" i="138"/>
  <c r="F40" i="138"/>
  <c r="A41" i="138" l="1"/>
  <c r="F121" i="4"/>
  <c r="F120" i="4"/>
  <c r="F39" i="138"/>
  <c r="F38" i="138"/>
  <c r="F37" i="138"/>
  <c r="F305" i="93"/>
  <c r="F306" i="93"/>
  <c r="F68" i="138"/>
  <c r="F67" i="138"/>
  <c r="F161" i="164" l="1"/>
  <c r="F167" i="164"/>
  <c r="F168" i="164"/>
  <c r="F169" i="164"/>
  <c r="F170" i="164"/>
  <c r="F171" i="164"/>
  <c r="F66" i="138"/>
  <c r="F59" i="138"/>
  <c r="F64" i="138"/>
  <c r="F62" i="138"/>
  <c r="F60" i="138"/>
  <c r="F156" i="135"/>
  <c r="F155" i="135"/>
  <c r="F154" i="135"/>
  <c r="F153" i="135"/>
  <c r="F152" i="135"/>
  <c r="F149" i="135"/>
  <c r="F148" i="135"/>
  <c r="F147" i="135"/>
  <c r="F146" i="135"/>
  <c r="F145" i="135"/>
  <c r="F142" i="135"/>
  <c r="F107" i="134" l="1"/>
  <c r="F103" i="134"/>
  <c r="F102" i="134"/>
  <c r="F98" i="134"/>
  <c r="F97" i="134"/>
  <c r="F96" i="134"/>
  <c r="F92" i="134"/>
  <c r="F91" i="134"/>
  <c r="F87" i="134"/>
  <c r="F86" i="134"/>
  <c r="F83" i="134"/>
  <c r="F82" i="134"/>
  <c r="F159" i="135"/>
  <c r="A54" i="119" l="1"/>
  <c r="B54" i="119"/>
  <c r="B52" i="119"/>
  <c r="B17" i="118"/>
  <c r="B42" i="119" s="1"/>
  <c r="B11" i="118"/>
  <c r="B36" i="119" s="1"/>
  <c r="B9" i="118"/>
  <c r="B34" i="119" s="1"/>
  <c r="B7" i="118"/>
  <c r="B32" i="119" s="1"/>
  <c r="B5" i="118"/>
  <c r="B30" i="119" s="1"/>
  <c r="B20" i="106"/>
  <c r="B22" i="119" s="1"/>
  <c r="B18" i="106"/>
  <c r="B20" i="119" s="1"/>
  <c r="B16" i="106"/>
  <c r="B18" i="119" s="1"/>
  <c r="B14" i="106"/>
  <c r="B16" i="119" s="1"/>
  <c r="A28" i="130"/>
  <c r="A35" i="130" s="1"/>
  <c r="A69" i="97"/>
  <c r="A14" i="4"/>
  <c r="A24" i="131"/>
  <c r="A40" i="131" s="1"/>
  <c r="B12" i="106"/>
  <c r="B14" i="119" s="1"/>
  <c r="B10" i="106"/>
  <c r="B12" i="119" s="1"/>
  <c r="A132" i="130"/>
  <c r="A10" i="106" s="1"/>
  <c r="A12" i="119" s="1"/>
  <c r="B4" i="106"/>
  <c r="A234" i="164" l="1"/>
  <c r="A7" i="118" s="1"/>
  <c r="A32" i="119" s="1"/>
  <c r="F229" i="164"/>
  <c r="F228" i="164"/>
  <c r="F227" i="164"/>
  <c r="F223" i="164"/>
  <c r="F222" i="164"/>
  <c r="F216" i="164"/>
  <c r="F215" i="164"/>
  <c r="F214" i="164"/>
  <c r="F213" i="164"/>
  <c r="F212" i="164"/>
  <c r="F211" i="164"/>
  <c r="F210" i="164"/>
  <c r="F209" i="164"/>
  <c r="F208" i="164"/>
  <c r="F207" i="164"/>
  <c r="F204" i="164"/>
  <c r="F203" i="164"/>
  <c r="F202" i="164"/>
  <c r="F201" i="164"/>
  <c r="F200" i="164"/>
  <c r="F199" i="164"/>
  <c r="F198" i="164"/>
  <c r="F197" i="164"/>
  <c r="F196" i="164"/>
  <c r="F195" i="164"/>
  <c r="F194" i="164"/>
  <c r="F193" i="164"/>
  <c r="F192" i="164"/>
  <c r="F191" i="164"/>
  <c r="F190" i="164"/>
  <c r="F189" i="164"/>
  <c r="F188" i="164"/>
  <c r="F187" i="164"/>
  <c r="F186" i="164"/>
  <c r="F185" i="164"/>
  <c r="F184" i="164"/>
  <c r="F183" i="164"/>
  <c r="F179" i="164"/>
  <c r="F178" i="164"/>
  <c r="F152" i="164"/>
  <c r="F151" i="164"/>
  <c r="F146" i="164"/>
  <c r="F145" i="164"/>
  <c r="F144" i="164"/>
  <c r="F143" i="164"/>
  <c r="F142" i="164"/>
  <c r="F141" i="164"/>
  <c r="F140" i="164"/>
  <c r="F139" i="164"/>
  <c r="F138" i="164"/>
  <c r="F137" i="164"/>
  <c r="F134" i="164"/>
  <c r="F133" i="164"/>
  <c r="F132" i="164"/>
  <c r="F131" i="164"/>
  <c r="F130" i="164"/>
  <c r="F129" i="164"/>
  <c r="F128" i="164"/>
  <c r="F127" i="164"/>
  <c r="F126" i="164"/>
  <c r="F125" i="164"/>
  <c r="F124" i="164"/>
  <c r="F123" i="164"/>
  <c r="F122" i="164"/>
  <c r="F121" i="164"/>
  <c r="F120" i="164"/>
  <c r="F119" i="164"/>
  <c r="F115" i="164"/>
  <c r="F114" i="164"/>
  <c r="F107" i="164"/>
  <c r="F106" i="164"/>
  <c r="F105" i="164"/>
  <c r="F104" i="164"/>
  <c r="F103" i="164"/>
  <c r="F96" i="164"/>
  <c r="F95" i="164"/>
  <c r="F94" i="164"/>
  <c r="F93" i="164"/>
  <c r="F92" i="164"/>
  <c r="F80" i="164"/>
  <c r="F79" i="164"/>
  <c r="F78" i="164"/>
  <c r="F74" i="164"/>
  <c r="F73" i="164"/>
  <c r="F69" i="164"/>
  <c r="F68" i="164"/>
  <c r="F67" i="164"/>
  <c r="F66" i="164"/>
  <c r="F62" i="164"/>
  <c r="F61" i="164"/>
  <c r="F60" i="164"/>
  <c r="F59" i="164"/>
  <c r="F53" i="164"/>
  <c r="F52" i="164"/>
  <c r="F47" i="164"/>
  <c r="D43" i="164"/>
  <c r="F43" i="164" s="1"/>
  <c r="D42" i="164"/>
  <c r="F42" i="164" s="1"/>
  <c r="F41" i="164"/>
  <c r="A31" i="164"/>
  <c r="A45" i="164" l="1"/>
  <c r="F234" i="164"/>
  <c r="F7" i="118" s="1"/>
  <c r="F32" i="119" s="1"/>
  <c r="A49" i="164"/>
  <c r="A55" i="164" l="1"/>
  <c r="A64" i="164" s="1"/>
  <c r="A71" i="164" l="1"/>
  <c r="A76" i="164" l="1"/>
  <c r="A82" i="164" l="1"/>
  <c r="A98" i="164" s="1"/>
  <c r="A109" i="164" l="1"/>
  <c r="A148" i="164" s="1"/>
  <c r="A154" i="164" l="1"/>
  <c r="A163" i="164" s="1"/>
  <c r="F26" i="93"/>
  <c r="F30" i="93"/>
  <c r="F31" i="93"/>
  <c r="F34" i="93"/>
  <c r="F35" i="93"/>
  <c r="F36" i="93"/>
  <c r="F37" i="93"/>
  <c r="F38" i="93"/>
  <c r="F39" i="93"/>
  <c r="F40" i="93"/>
  <c r="F41" i="93"/>
  <c r="F42" i="93"/>
  <c r="F43" i="93"/>
  <c r="F46" i="93"/>
  <c r="F47" i="93"/>
  <c r="F48" i="93"/>
  <c r="F49" i="93"/>
  <c r="F50" i="93"/>
  <c r="F51" i="93"/>
  <c r="F52" i="93"/>
  <c r="F53" i="93"/>
  <c r="F54" i="93"/>
  <c r="F57" i="93"/>
  <c r="F58" i="93"/>
  <c r="F59" i="93"/>
  <c r="F64" i="93"/>
  <c r="F67" i="93"/>
  <c r="F68" i="93"/>
  <c r="F69" i="93"/>
  <c r="F70" i="93"/>
  <c r="F71" i="93"/>
  <c r="F74" i="93"/>
  <c r="F75" i="93"/>
  <c r="F76" i="93"/>
  <c r="F77" i="93"/>
  <c r="F80" i="93"/>
  <c r="F84" i="93"/>
  <c r="F85" i="93"/>
  <c r="F89" i="93"/>
  <c r="F90" i="93"/>
  <c r="F94" i="93"/>
  <c r="F95" i="93"/>
  <c r="F96" i="93"/>
  <c r="F100" i="93"/>
  <c r="F101" i="93"/>
  <c r="F118" i="93"/>
  <c r="F119" i="93"/>
  <c r="F122" i="93"/>
  <c r="F123" i="93"/>
  <c r="F129" i="93"/>
  <c r="F130" i="93"/>
  <c r="F131" i="93"/>
  <c r="F132" i="93"/>
  <c r="F141" i="93"/>
  <c r="F142" i="93"/>
  <c r="F143" i="93"/>
  <c r="F144" i="93"/>
  <c r="F145" i="93"/>
  <c r="F146" i="93"/>
  <c r="F156" i="93"/>
  <c r="F157" i="93"/>
  <c r="F158" i="93"/>
  <c r="F159" i="93"/>
  <c r="F160" i="93"/>
  <c r="F169" i="93"/>
  <c r="F170" i="93"/>
  <c r="F171" i="93"/>
  <c r="F172" i="93"/>
  <c r="F173" i="93"/>
  <c r="F184" i="93"/>
  <c r="F185" i="93"/>
  <c r="F186" i="93"/>
  <c r="F187" i="93"/>
  <c r="F196" i="93"/>
  <c r="F201" i="93"/>
  <c r="F202" i="93"/>
  <c r="F212" i="93"/>
  <c r="F219" i="93"/>
  <c r="F220" i="93"/>
  <c r="F228" i="93"/>
  <c r="F229" i="93"/>
  <c r="F230" i="93"/>
  <c r="F237" i="93"/>
  <c r="F238" i="93"/>
  <c r="F245" i="93"/>
  <c r="F246" i="93"/>
  <c r="F247" i="93"/>
  <c r="F248" i="93"/>
  <c r="F249" i="93"/>
  <c r="F250" i="93"/>
  <c r="F251" i="93"/>
  <c r="F252" i="93"/>
  <c r="F253" i="93"/>
  <c r="F254" i="93"/>
  <c r="F255" i="93"/>
  <c r="F256" i="93"/>
  <c r="F257" i="93"/>
  <c r="F258" i="93"/>
  <c r="F259" i="93"/>
  <c r="F260" i="93"/>
  <c r="F261" i="93"/>
  <c r="F262" i="93"/>
  <c r="F263" i="93"/>
  <c r="F264" i="93"/>
  <c r="F265" i="93"/>
  <c r="F266" i="93"/>
  <c r="F267" i="93"/>
  <c r="F268" i="93"/>
  <c r="F269" i="93"/>
  <c r="F270" i="93"/>
  <c r="F271" i="93"/>
  <c r="F272" i="93"/>
  <c r="F273" i="93"/>
  <c r="F274" i="93"/>
  <c r="F275" i="93"/>
  <c r="F276" i="93"/>
  <c r="F277" i="93"/>
  <c r="F278" i="93"/>
  <c r="F280" i="93"/>
  <c r="F281" i="93"/>
  <c r="F282" i="93"/>
  <c r="F283" i="93"/>
  <c r="F284" i="93"/>
  <c r="F285" i="93"/>
  <c r="F286" i="93"/>
  <c r="F287" i="93"/>
  <c r="F288" i="93"/>
  <c r="F291" i="93"/>
  <c r="F292" i="93"/>
  <c r="F293" i="93"/>
  <c r="F294" i="93"/>
  <c r="F295" i="93"/>
  <c r="F296" i="93"/>
  <c r="F297" i="93"/>
  <c r="F299" i="93"/>
  <c r="F300" i="93"/>
  <c r="F301" i="93"/>
  <c r="F302" i="93"/>
  <c r="F303" i="93"/>
  <c r="F304" i="93"/>
  <c r="F312" i="93"/>
  <c r="F313" i="93"/>
  <c r="F333" i="93"/>
  <c r="F334" i="93"/>
  <c r="F640" i="160"/>
  <c r="F637" i="160"/>
  <c r="F634" i="160"/>
  <c r="F621" i="160"/>
  <c r="F642" i="160" s="1"/>
  <c r="F669" i="160" s="1"/>
  <c r="F612" i="160"/>
  <c r="F609" i="160"/>
  <c r="F606" i="160"/>
  <c r="F603" i="160"/>
  <c r="F600" i="160"/>
  <c r="F597" i="160"/>
  <c r="F594" i="160"/>
  <c r="F591" i="160"/>
  <c r="F588" i="160"/>
  <c r="F585" i="160"/>
  <c r="F582" i="160"/>
  <c r="F579" i="160"/>
  <c r="F576" i="160"/>
  <c r="F573" i="160"/>
  <c r="F570" i="160"/>
  <c r="F567" i="160"/>
  <c r="F564" i="160"/>
  <c r="F561" i="160"/>
  <c r="F558" i="160"/>
  <c r="F555" i="160"/>
  <c r="F544" i="160"/>
  <c r="F541" i="160"/>
  <c r="F538" i="160"/>
  <c r="F535" i="160"/>
  <c r="F532" i="160"/>
  <c r="F529" i="160"/>
  <c r="F526" i="160"/>
  <c r="F523" i="160"/>
  <c r="F520" i="160"/>
  <c r="F517" i="160"/>
  <c r="F514" i="160"/>
  <c r="F511" i="160"/>
  <c r="F547" i="160" s="1"/>
  <c r="F665" i="160" s="1"/>
  <c r="F502" i="160"/>
  <c r="F499" i="160"/>
  <c r="F496" i="160"/>
  <c r="F493" i="160"/>
  <c r="F490" i="160"/>
  <c r="F487" i="160"/>
  <c r="F484" i="160"/>
  <c r="F481" i="160"/>
  <c r="F478" i="160"/>
  <c r="F475" i="160"/>
  <c r="F472" i="160"/>
  <c r="F469" i="160"/>
  <c r="F466" i="160"/>
  <c r="F463" i="160"/>
  <c r="F460" i="160"/>
  <c r="F457" i="160"/>
  <c r="F454" i="160"/>
  <c r="F445" i="160"/>
  <c r="F442" i="160"/>
  <c r="F439" i="160"/>
  <c r="F436" i="160"/>
  <c r="F433" i="160"/>
  <c r="F430" i="160"/>
  <c r="F427" i="160"/>
  <c r="F424" i="160"/>
  <c r="F421" i="160"/>
  <c r="F418" i="160"/>
  <c r="F415" i="160"/>
  <c r="F412" i="160"/>
  <c r="F409" i="160"/>
  <c r="F406" i="160"/>
  <c r="F403" i="160"/>
  <c r="F400" i="160"/>
  <c r="F397" i="160"/>
  <c r="F394" i="160"/>
  <c r="F391" i="160"/>
  <c r="F388" i="160"/>
  <c r="F385" i="160"/>
  <c r="F382" i="160"/>
  <c r="F379" i="160"/>
  <c r="F376" i="160"/>
  <c r="F373" i="160"/>
  <c r="F370" i="160"/>
  <c r="F367" i="160"/>
  <c r="F364" i="160"/>
  <c r="F361" i="160"/>
  <c r="F358" i="160"/>
  <c r="F349" i="160"/>
  <c r="F346" i="160"/>
  <c r="F342" i="160"/>
  <c r="F339" i="160"/>
  <c r="F336" i="160"/>
  <c r="F333" i="160"/>
  <c r="F329" i="160"/>
  <c r="F326" i="160"/>
  <c r="F323" i="160"/>
  <c r="F320" i="160"/>
  <c r="F317" i="160"/>
  <c r="F308" i="160"/>
  <c r="F305" i="160"/>
  <c r="F302" i="160"/>
  <c r="F293" i="160"/>
  <c r="F290" i="160"/>
  <c r="F287" i="160"/>
  <c r="F284" i="160"/>
  <c r="F281" i="160"/>
  <c r="F278" i="160"/>
  <c r="F275" i="160"/>
  <c r="F266" i="160"/>
  <c r="F263" i="160"/>
  <c r="F260" i="160"/>
  <c r="F257" i="160"/>
  <c r="F251" i="160"/>
  <c r="F245" i="160"/>
  <c r="F242" i="160"/>
  <c r="F239" i="160"/>
  <c r="F232" i="160"/>
  <c r="F226" i="160"/>
  <c r="F219" i="160"/>
  <c r="F213" i="160"/>
  <c r="F204" i="160"/>
  <c r="F194" i="160"/>
  <c r="F186" i="160"/>
  <c r="F177" i="160"/>
  <c r="F162" i="160"/>
  <c r="F158" i="160"/>
  <c r="F157" i="160"/>
  <c r="F156" i="160"/>
  <c r="F155" i="160"/>
  <c r="F151" i="160"/>
  <c r="F148" i="160"/>
  <c r="F145" i="160"/>
  <c r="F142" i="160"/>
  <c r="F139" i="160"/>
  <c r="F136" i="160"/>
  <c r="F133" i="160"/>
  <c r="F130" i="160"/>
  <c r="F127" i="160"/>
  <c r="F124" i="160"/>
  <c r="F121" i="160"/>
  <c r="F164" i="160" s="1"/>
  <c r="F651" i="160" s="1"/>
  <c r="F110" i="160"/>
  <c r="F91" i="160"/>
  <c r="F68" i="160"/>
  <c r="F53" i="160"/>
  <c r="F16" i="160"/>
  <c r="F15" i="160"/>
  <c r="F12" i="160"/>
  <c r="B423" i="156"/>
  <c r="G422" i="156"/>
  <c r="A422" i="156"/>
  <c r="B421" i="156"/>
  <c r="G420" i="156"/>
  <c r="A420" i="156"/>
  <c r="B419" i="156"/>
  <c r="G418" i="156"/>
  <c r="A418" i="156"/>
  <c r="B417" i="156"/>
  <c r="G416" i="156"/>
  <c r="A416" i="156"/>
  <c r="B416" i="156" s="1"/>
  <c r="B411" i="156"/>
  <c r="G410" i="156"/>
  <c r="A410" i="156"/>
  <c r="B409" i="156"/>
  <c r="G408" i="156"/>
  <c r="B407" i="156"/>
  <c r="G406" i="156"/>
  <c r="B406" i="156"/>
  <c r="B403" i="156"/>
  <c r="G402" i="156"/>
  <c r="B402" i="156"/>
  <c r="B401" i="156"/>
  <c r="B400" i="156"/>
  <c r="B399" i="156"/>
  <c r="B398" i="156"/>
  <c r="B396" i="156"/>
  <c r="G395" i="156"/>
  <c r="B395" i="156"/>
  <c r="B394" i="156"/>
  <c r="B393" i="156"/>
  <c r="B392" i="156"/>
  <c r="B390" i="156"/>
  <c r="B389" i="156"/>
  <c r="G388" i="156"/>
  <c r="B388" i="156"/>
  <c r="G387" i="156"/>
  <c r="B387" i="156"/>
  <c r="A386" i="156"/>
  <c r="B385" i="156"/>
  <c r="G384" i="156"/>
  <c r="A384" i="156"/>
  <c r="B383" i="156"/>
  <c r="B382" i="156"/>
  <c r="G381" i="156"/>
  <c r="B381" i="156"/>
  <c r="B379" i="156"/>
  <c r="G378" i="156"/>
  <c r="B378" i="156"/>
  <c r="A377" i="156"/>
  <c r="B376" i="156"/>
  <c r="G375" i="156"/>
  <c r="B375" i="156"/>
  <c r="G374" i="156"/>
  <c r="B374" i="156"/>
  <c r="A373" i="156"/>
  <c r="B372" i="156"/>
  <c r="B371" i="156"/>
  <c r="G370" i="156"/>
  <c r="B370" i="156"/>
  <c r="G369" i="156"/>
  <c r="B369" i="156"/>
  <c r="A368" i="156"/>
  <c r="B367" i="156"/>
  <c r="G366" i="156"/>
  <c r="A366" i="156"/>
  <c r="B365" i="156"/>
  <c r="G364" i="156"/>
  <c r="B364" i="156"/>
  <c r="B363" i="156"/>
  <c r="B362" i="156"/>
  <c r="B361" i="156"/>
  <c r="B360" i="156"/>
  <c r="B359" i="156"/>
  <c r="A358" i="156"/>
  <c r="B357" i="156"/>
  <c r="G356" i="156"/>
  <c r="B356" i="156"/>
  <c r="B355" i="156"/>
  <c r="B353" i="156"/>
  <c r="B352" i="156"/>
  <c r="B351" i="156"/>
  <c r="B349" i="156"/>
  <c r="B348" i="156"/>
  <c r="B347" i="156"/>
  <c r="B346" i="156"/>
  <c r="B345" i="156"/>
  <c r="B344" i="156"/>
  <c r="B343" i="156"/>
  <c r="B342" i="156"/>
  <c r="B341" i="156"/>
  <c r="B340" i="156"/>
  <c r="B339" i="156"/>
  <c r="B338" i="156"/>
  <c r="B337" i="156"/>
  <c r="B336" i="156"/>
  <c r="B335" i="156"/>
  <c r="A334" i="156"/>
  <c r="A329" i="156"/>
  <c r="B328" i="156"/>
  <c r="G327" i="156"/>
  <c r="A327" i="156"/>
  <c r="B326" i="156"/>
  <c r="G325" i="156"/>
  <c r="A325" i="156"/>
  <c r="B324" i="156"/>
  <c r="G323" i="156"/>
  <c r="A323" i="156"/>
  <c r="B322" i="156"/>
  <c r="G321" i="156"/>
  <c r="A321" i="156"/>
  <c r="B320" i="156"/>
  <c r="G319" i="156"/>
  <c r="A319" i="156"/>
  <c r="B318" i="156"/>
  <c r="G317" i="156"/>
  <c r="A317" i="156"/>
  <c r="B316" i="156"/>
  <c r="G315" i="156"/>
  <c r="A315" i="156"/>
  <c r="G313" i="156"/>
  <c r="B312" i="156"/>
  <c r="G311" i="156"/>
  <c r="B311" i="156"/>
  <c r="B310" i="156"/>
  <c r="B309" i="156"/>
  <c r="B308" i="156"/>
  <c r="A307" i="156"/>
  <c r="B306" i="156"/>
  <c r="G305" i="156"/>
  <c r="A305" i="156"/>
  <c r="B304" i="156"/>
  <c r="G303" i="156"/>
  <c r="B303" i="156"/>
  <c r="G302" i="156"/>
  <c r="B302" i="156"/>
  <c r="G301" i="156"/>
  <c r="B301" i="156"/>
  <c r="G300" i="156"/>
  <c r="B300" i="156"/>
  <c r="G299" i="156"/>
  <c r="B299" i="156"/>
  <c r="G298" i="156"/>
  <c r="B298" i="156"/>
  <c r="G297" i="156"/>
  <c r="B297" i="156"/>
  <c r="A296" i="156"/>
  <c r="B295" i="156"/>
  <c r="G294" i="156"/>
  <c r="A294" i="156"/>
  <c r="B293" i="156"/>
  <c r="G292" i="156"/>
  <c r="B292" i="156"/>
  <c r="G291" i="156"/>
  <c r="B291" i="156"/>
  <c r="G290" i="156"/>
  <c r="B290" i="156"/>
  <c r="A289" i="156"/>
  <c r="B288" i="156"/>
  <c r="G287" i="156"/>
  <c r="A287" i="156"/>
  <c r="B286" i="156"/>
  <c r="G285" i="156"/>
  <c r="B285" i="156"/>
  <c r="B284" i="156"/>
  <c r="B283" i="156"/>
  <c r="B282" i="156"/>
  <c r="B281" i="156"/>
  <c r="B280" i="156"/>
  <c r="B279" i="156"/>
  <c r="B278" i="156"/>
  <c r="B277" i="156"/>
  <c r="B276" i="156"/>
  <c r="B275" i="156"/>
  <c r="B274" i="156"/>
  <c r="B273" i="156"/>
  <c r="A272" i="156"/>
  <c r="B271" i="156"/>
  <c r="G270" i="156"/>
  <c r="A270" i="156"/>
  <c r="B269" i="156"/>
  <c r="G268" i="156"/>
  <c r="B268" i="156"/>
  <c r="B267" i="156"/>
  <c r="B266" i="156"/>
  <c r="B264" i="156"/>
  <c r="B263" i="156"/>
  <c r="B261" i="156"/>
  <c r="B260" i="156"/>
  <c r="B259" i="156"/>
  <c r="B258" i="156"/>
  <c r="B257" i="156"/>
  <c r="B256" i="156"/>
  <c r="B255" i="156"/>
  <c r="B254" i="156"/>
  <c r="B253" i="156"/>
  <c r="B252" i="156"/>
  <c r="B251" i="156"/>
  <c r="B250" i="156"/>
  <c r="B249" i="156"/>
  <c r="B248" i="156"/>
  <c r="B247" i="156"/>
  <c r="B246" i="156"/>
  <c r="B245" i="156"/>
  <c r="B244" i="156"/>
  <c r="A243" i="156"/>
  <c r="B242" i="156"/>
  <c r="G241" i="156"/>
  <c r="B241" i="156"/>
  <c r="B240" i="156"/>
  <c r="B239" i="156"/>
  <c r="B237" i="156"/>
  <c r="B236" i="156"/>
  <c r="B234" i="156"/>
  <c r="B233" i="156"/>
  <c r="B232" i="156"/>
  <c r="B231" i="156"/>
  <c r="B230" i="156"/>
  <c r="B229" i="156"/>
  <c r="B228" i="156"/>
  <c r="B227" i="156"/>
  <c r="B226" i="156"/>
  <c r="B225" i="156"/>
  <c r="B224" i="156"/>
  <c r="B223" i="156"/>
  <c r="B222" i="156"/>
  <c r="B221" i="156"/>
  <c r="B220" i="156"/>
  <c r="B219" i="156"/>
  <c r="B218" i="156"/>
  <c r="A217" i="156"/>
  <c r="B216" i="156"/>
  <c r="G215" i="156"/>
  <c r="B215" i="156"/>
  <c r="B214" i="156"/>
  <c r="B213" i="156"/>
  <c r="B211" i="156"/>
  <c r="B210" i="156"/>
  <c r="B208" i="156"/>
  <c r="B207" i="156"/>
  <c r="B206" i="156"/>
  <c r="B205" i="156"/>
  <c r="B204" i="156"/>
  <c r="B203" i="156"/>
  <c r="B202" i="156"/>
  <c r="B201" i="156"/>
  <c r="B200" i="156"/>
  <c r="B199" i="156"/>
  <c r="B198" i="156"/>
  <c r="B197" i="156"/>
  <c r="B196" i="156"/>
  <c r="B195" i="156"/>
  <c r="B194" i="156"/>
  <c r="B193" i="156"/>
  <c r="B192" i="156"/>
  <c r="A191" i="156"/>
  <c r="B190" i="156"/>
  <c r="G189" i="156"/>
  <c r="B189" i="156"/>
  <c r="B188" i="156"/>
  <c r="B187" i="156"/>
  <c r="B185" i="156"/>
  <c r="B184" i="156"/>
  <c r="B182" i="156"/>
  <c r="B181" i="156"/>
  <c r="B180" i="156"/>
  <c r="B179" i="156"/>
  <c r="B178" i="156"/>
  <c r="B177" i="156"/>
  <c r="B176" i="156"/>
  <c r="B175" i="156"/>
  <c r="B174" i="156"/>
  <c r="B173" i="156"/>
  <c r="B172" i="156"/>
  <c r="B171" i="156"/>
  <c r="B170" i="156"/>
  <c r="B169" i="156"/>
  <c r="B168" i="156"/>
  <c r="B167" i="156"/>
  <c r="B166" i="156"/>
  <c r="A165" i="156"/>
  <c r="B164" i="156"/>
  <c r="G163" i="156"/>
  <c r="B163" i="156"/>
  <c r="B162" i="156"/>
  <c r="B161" i="156"/>
  <c r="B159" i="156"/>
  <c r="B158" i="156"/>
  <c r="B156" i="156"/>
  <c r="B155" i="156"/>
  <c r="B154" i="156"/>
  <c r="B153" i="156"/>
  <c r="B152" i="156"/>
  <c r="B151" i="156"/>
  <c r="B150" i="156"/>
  <c r="B149" i="156"/>
  <c r="B148" i="156"/>
  <c r="B147" i="156"/>
  <c r="B146" i="156"/>
  <c r="B145" i="156"/>
  <c r="B144" i="156"/>
  <c r="B143" i="156"/>
  <c r="A142" i="156"/>
  <c r="B141" i="156"/>
  <c r="G140" i="156"/>
  <c r="B140" i="156"/>
  <c r="B139" i="156"/>
  <c r="B137" i="156"/>
  <c r="B136" i="156"/>
  <c r="B135" i="156"/>
  <c r="B133" i="156"/>
  <c r="B132" i="156"/>
  <c r="B131" i="156"/>
  <c r="B130" i="156"/>
  <c r="B129" i="156"/>
  <c r="B128" i="156"/>
  <c r="B127" i="156"/>
  <c r="B126" i="156"/>
  <c r="B125" i="156"/>
  <c r="B124" i="156"/>
  <c r="B123" i="156"/>
  <c r="B122" i="156"/>
  <c r="B121" i="156"/>
  <c r="B120" i="156"/>
  <c r="A119" i="156"/>
  <c r="B118" i="156"/>
  <c r="G117" i="156"/>
  <c r="B117" i="156"/>
  <c r="B116" i="156"/>
  <c r="B114" i="156"/>
  <c r="B113" i="156"/>
  <c r="B112" i="156"/>
  <c r="B110" i="156"/>
  <c r="B109" i="156"/>
  <c r="B108" i="156"/>
  <c r="B107" i="156"/>
  <c r="B106" i="156"/>
  <c r="B105" i="156"/>
  <c r="B104" i="156"/>
  <c r="B103" i="156"/>
  <c r="B102" i="156"/>
  <c r="B101" i="156"/>
  <c r="B100" i="156"/>
  <c r="B99" i="156"/>
  <c r="B98" i="156"/>
  <c r="B97" i="156"/>
  <c r="A96" i="156"/>
  <c r="B95" i="156"/>
  <c r="G94" i="156"/>
  <c r="B94" i="156"/>
  <c r="B93" i="156"/>
  <c r="B92" i="156"/>
  <c r="B91" i="156"/>
  <c r="B90" i="156"/>
  <c r="B89" i="156"/>
  <c r="B88" i="156"/>
  <c r="B87" i="156"/>
  <c r="B86" i="156"/>
  <c r="B85" i="156"/>
  <c r="B84" i="156"/>
  <c r="B83" i="156"/>
  <c r="B82" i="156"/>
  <c r="B81" i="156"/>
  <c r="B80" i="156"/>
  <c r="B79" i="156"/>
  <c r="B78" i="156"/>
  <c r="B77" i="156"/>
  <c r="B76" i="156"/>
  <c r="B75" i="156"/>
  <c r="B74" i="156"/>
  <c r="B73" i="156"/>
  <c r="B72" i="156"/>
  <c r="B71" i="156"/>
  <c r="B70" i="156"/>
  <c r="B69" i="156"/>
  <c r="B68" i="156"/>
  <c r="B67" i="156"/>
  <c r="B66" i="156"/>
  <c r="B65" i="156"/>
  <c r="B64" i="156"/>
  <c r="B63" i="156"/>
  <c r="B62" i="156"/>
  <c r="B61" i="156"/>
  <c r="B60" i="156"/>
  <c r="B59" i="156"/>
  <c r="B58" i="156"/>
  <c r="B57" i="156"/>
  <c r="B56" i="156"/>
  <c r="A55" i="156"/>
  <c r="B54" i="156"/>
  <c r="G53" i="156"/>
  <c r="B53" i="156"/>
  <c r="B52" i="156"/>
  <c r="B51" i="156"/>
  <c r="B50" i="156"/>
  <c r="B49" i="156"/>
  <c r="B48" i="156"/>
  <c r="B47" i="156"/>
  <c r="B46" i="156"/>
  <c r="B45" i="156"/>
  <c r="B44" i="156"/>
  <c r="B43" i="156"/>
  <c r="B42" i="156"/>
  <c r="B41" i="156"/>
  <c r="B40" i="156"/>
  <c r="B39" i="156"/>
  <c r="B38" i="156"/>
  <c r="B37" i="156"/>
  <c r="B36" i="156"/>
  <c r="B35" i="156"/>
  <c r="B34" i="156"/>
  <c r="B33" i="156"/>
  <c r="B32" i="156"/>
  <c r="B31" i="156"/>
  <c r="B30" i="156"/>
  <c r="B29" i="156"/>
  <c r="B28" i="156"/>
  <c r="B27" i="156"/>
  <c r="B26" i="156"/>
  <c r="B25" i="156"/>
  <c r="B24" i="156"/>
  <c r="B23" i="156"/>
  <c r="B22" i="156"/>
  <c r="B21" i="156"/>
  <c r="B20" i="156"/>
  <c r="B19" i="156"/>
  <c r="B18" i="156"/>
  <c r="B17" i="156"/>
  <c r="B16" i="156"/>
  <c r="B15" i="156"/>
  <c r="B14" i="156"/>
  <c r="B13" i="156"/>
  <c r="B12" i="156"/>
  <c r="B11" i="156"/>
  <c r="B10" i="156"/>
  <c r="B9" i="156"/>
  <c r="B8" i="156"/>
  <c r="B7" i="156"/>
  <c r="A6" i="156"/>
  <c r="F105" i="152"/>
  <c r="F103" i="152"/>
  <c r="F101" i="152"/>
  <c r="F99" i="152"/>
  <c r="F97" i="152"/>
  <c r="D95" i="152"/>
  <c r="F95" i="152" s="1"/>
  <c r="F93" i="152"/>
  <c r="F92" i="152"/>
  <c r="F91" i="152"/>
  <c r="F88" i="152"/>
  <c r="F85" i="152"/>
  <c r="F84" i="152"/>
  <c r="F73" i="152"/>
  <c r="D69" i="152"/>
  <c r="D71" i="152" s="1"/>
  <c r="F67" i="152"/>
  <c r="F65" i="152"/>
  <c r="F59" i="152"/>
  <c r="F56" i="152"/>
  <c r="F53" i="152"/>
  <c r="D49" i="152"/>
  <c r="D51" i="152" s="1"/>
  <c r="F47" i="152"/>
  <c r="F44" i="152"/>
  <c r="F41" i="152"/>
  <c r="F40" i="152"/>
  <c r="F37" i="152"/>
  <c r="F36" i="152"/>
  <c r="F33" i="152"/>
  <c r="F30" i="152"/>
  <c r="F27" i="152"/>
  <c r="F24" i="152"/>
  <c r="F21" i="152"/>
  <c r="F20" i="152"/>
  <c r="F16" i="152"/>
  <c r="F12" i="152"/>
  <c r="F10" i="152"/>
  <c r="F8" i="152"/>
  <c r="F7" i="152"/>
  <c r="F123" i="151"/>
  <c r="D116" i="151"/>
  <c r="D121" i="151" s="1"/>
  <c r="F121" i="151" s="1"/>
  <c r="F114" i="151"/>
  <c r="F113" i="151"/>
  <c r="F111" i="151"/>
  <c r="F110" i="151"/>
  <c r="F103" i="151"/>
  <c r="F101" i="151"/>
  <c r="F99" i="151"/>
  <c r="D95" i="151"/>
  <c r="D97" i="151" s="1"/>
  <c r="F97" i="151" s="1"/>
  <c r="F93" i="151"/>
  <c r="F90" i="151"/>
  <c r="F87" i="151"/>
  <c r="F83" i="151"/>
  <c r="F81" i="151"/>
  <c r="F79" i="151"/>
  <c r="F77" i="151"/>
  <c r="F74" i="151"/>
  <c r="D70" i="151"/>
  <c r="F70" i="151" s="1"/>
  <c r="F68" i="151"/>
  <c r="F66" i="151"/>
  <c r="F63" i="151"/>
  <c r="F62" i="151"/>
  <c r="F61" i="151"/>
  <c r="F58" i="151"/>
  <c r="F57" i="151"/>
  <c r="F56" i="151"/>
  <c r="F53" i="151"/>
  <c r="F52" i="151"/>
  <c r="F51" i="151"/>
  <c r="F45" i="151"/>
  <c r="F43" i="151"/>
  <c r="F40" i="151"/>
  <c r="F39" i="151"/>
  <c r="F38" i="151"/>
  <c r="F37" i="151"/>
  <c r="F36" i="151"/>
  <c r="F33" i="151"/>
  <c r="F32" i="151"/>
  <c r="F29" i="151"/>
  <c r="F23" i="151"/>
  <c r="F14" i="151"/>
  <c r="F13" i="151"/>
  <c r="F12" i="151"/>
  <c r="F9" i="151"/>
  <c r="F8" i="151"/>
  <c r="F7" i="151"/>
  <c r="F5" i="151"/>
  <c r="F614" i="160" l="1"/>
  <c r="F667" i="160" s="1"/>
  <c r="F47" i="151"/>
  <c r="F295" i="160"/>
  <c r="F655" i="160" s="1"/>
  <c r="F447" i="160"/>
  <c r="F661" i="160" s="1"/>
  <c r="F268" i="160"/>
  <c r="F653" i="160" s="1"/>
  <c r="F351" i="160"/>
  <c r="F659" i="160" s="1"/>
  <c r="G424" i="156"/>
  <c r="G433" i="156" s="1"/>
  <c r="F310" i="160"/>
  <c r="F657" i="160" s="1"/>
  <c r="F504" i="160"/>
  <c r="F663" i="160" s="1"/>
  <c r="G412" i="156"/>
  <c r="G431" i="156" s="1"/>
  <c r="F112" i="160"/>
  <c r="F18" i="160"/>
  <c r="F647" i="160" s="1"/>
  <c r="B418" i="156"/>
  <c r="A172" i="164"/>
  <c r="A218" i="164" s="1"/>
  <c r="A225" i="164" s="1"/>
  <c r="B119" i="156"/>
  <c r="B366" i="156"/>
  <c r="B384" i="156"/>
  <c r="B420" i="156"/>
  <c r="B289" i="156"/>
  <c r="B368" i="156"/>
  <c r="B386" i="156"/>
  <c r="B358" i="156"/>
  <c r="B305" i="156"/>
  <c r="B165" i="156"/>
  <c r="B55" i="156"/>
  <c r="B142" i="156"/>
  <c r="B373" i="156"/>
  <c r="B96" i="156"/>
  <c r="B404" i="156"/>
  <c r="B296" i="156"/>
  <c r="B325" i="156"/>
  <c r="B334" i="156"/>
  <c r="B422" i="156"/>
  <c r="B410" i="156"/>
  <c r="B287" i="156"/>
  <c r="B307" i="156"/>
  <c r="B191" i="156"/>
  <c r="B408" i="156"/>
  <c r="B6" i="156"/>
  <c r="D55" i="152"/>
  <c r="F55" i="152" s="1"/>
  <c r="F51" i="152"/>
  <c r="F49" i="152"/>
  <c r="D57" i="152"/>
  <c r="F57" i="152" s="1"/>
  <c r="D72" i="151"/>
  <c r="F72" i="151" s="1"/>
  <c r="F84" i="151" s="1"/>
  <c r="F129" i="151"/>
  <c r="F116" i="151"/>
  <c r="F71" i="152"/>
  <c r="D77" i="152"/>
  <c r="F77" i="152" s="1"/>
  <c r="D75" i="152"/>
  <c r="F75" i="152" s="1"/>
  <c r="B391" i="156"/>
  <c r="G329" i="156"/>
  <c r="G330" i="156" s="1"/>
  <c r="G429" i="156" s="1"/>
  <c r="B317" i="156"/>
  <c r="B217" i="156"/>
  <c r="F69" i="152"/>
  <c r="B294" i="156"/>
  <c r="B377" i="156"/>
  <c r="B270" i="156"/>
  <c r="B329" i="156"/>
  <c r="B321" i="156"/>
  <c r="F95" i="151"/>
  <c r="F105" i="151" s="1"/>
  <c r="B243" i="156"/>
  <c r="B272" i="156"/>
  <c r="B315" i="156"/>
  <c r="B319" i="156"/>
  <c r="B323" i="156"/>
  <c r="B327" i="156"/>
  <c r="B380" i="156"/>
  <c r="B397" i="156"/>
  <c r="F115" i="145"/>
  <c r="F112" i="145"/>
  <c r="F114" i="145"/>
  <c r="F113" i="145"/>
  <c r="F672" i="160" l="1"/>
  <c r="F31" i="118" s="1"/>
  <c r="F56" i="119" s="1"/>
  <c r="G435" i="156"/>
  <c r="F29" i="118" s="1"/>
  <c r="F60" i="152"/>
  <c r="F4" i="153"/>
  <c r="F125" i="151"/>
  <c r="F135" i="151" s="1"/>
  <c r="F133" i="151"/>
  <c r="F8" i="153" s="1"/>
  <c r="F131" i="151"/>
  <c r="D79" i="152"/>
  <c r="F79" i="152" s="1"/>
  <c r="F107" i="152" s="1"/>
  <c r="D81" i="152"/>
  <c r="F81" i="152" s="1"/>
  <c r="A120" i="145"/>
  <c r="A17" i="118" s="1"/>
  <c r="A42" i="119" s="1"/>
  <c r="F118" i="145"/>
  <c r="F105" i="107"/>
  <c r="F104" i="107"/>
  <c r="F103" i="107"/>
  <c r="F102" i="107"/>
  <c r="F101" i="107"/>
  <c r="F100" i="107"/>
  <c r="F99" i="107"/>
  <c r="F94" i="107"/>
  <c r="F93" i="107"/>
  <c r="F92" i="107"/>
  <c r="F120" i="145" l="1"/>
  <c r="F17" i="118" s="1"/>
  <c r="F42" i="119" s="1"/>
  <c r="F10" i="153"/>
  <c r="F137" i="151"/>
  <c r="F113" i="152"/>
  <c r="F14" i="153" s="1"/>
  <c r="F111" i="152"/>
  <c r="F6" i="153"/>
  <c r="F54" i="119"/>
  <c r="B13" i="118"/>
  <c r="B38" i="119" s="1"/>
  <c r="B15" i="118"/>
  <c r="B40" i="119" s="1"/>
  <c r="B19" i="118"/>
  <c r="B44" i="119" s="1"/>
  <c r="B21" i="118"/>
  <c r="B46" i="119" s="1"/>
  <c r="B23" i="118"/>
  <c r="B48" i="119" s="1"/>
  <c r="B25" i="118"/>
  <c r="B50" i="119" s="1"/>
  <c r="A32" i="137"/>
  <c r="F50" i="124"/>
  <c r="F51" i="124"/>
  <c r="F52" i="124"/>
  <c r="F49" i="124"/>
  <c r="F115" i="152" l="1"/>
  <c r="F12" i="153"/>
  <c r="F16" i="153" s="1"/>
  <c r="A42" i="137"/>
  <c r="A80" i="137" s="1"/>
  <c r="A94" i="137" s="1"/>
  <c r="F27" i="118" l="1"/>
  <c r="A104" i="137"/>
  <c r="F52" i="119" l="1"/>
  <c r="F89" i="143"/>
  <c r="F74" i="137" l="1"/>
  <c r="F78" i="137"/>
  <c r="F77" i="137"/>
  <c r="F76" i="137"/>
  <c r="F75" i="137"/>
  <c r="F72" i="137"/>
  <c r="F71" i="137"/>
  <c r="F70" i="137"/>
  <c r="F69" i="137"/>
  <c r="F68" i="137"/>
  <c r="F65" i="137"/>
  <c r="F64" i="137"/>
  <c r="F63" i="137"/>
  <c r="F62" i="137"/>
  <c r="F61" i="137"/>
  <c r="F60" i="137"/>
  <c r="F59" i="137"/>
  <c r="F58" i="137"/>
  <c r="F57" i="137"/>
  <c r="F56" i="137"/>
  <c r="F55" i="137"/>
  <c r="F54" i="137"/>
  <c r="F53" i="137"/>
  <c r="F51" i="137"/>
  <c r="F50" i="137"/>
  <c r="F49" i="137"/>
  <c r="F48" i="137"/>
  <c r="F67" i="137"/>
  <c r="F40" i="137"/>
  <c r="F63" i="138"/>
  <c r="F61" i="138"/>
  <c r="F58" i="138"/>
  <c r="F66" i="4"/>
  <c r="F65" i="138"/>
  <c r="A40" i="140"/>
  <c r="F47" i="140"/>
  <c r="F46" i="140"/>
  <c r="F45" i="140"/>
  <c r="F58" i="135" l="1"/>
  <c r="F106" i="135"/>
  <c r="F105" i="135"/>
  <c r="F104" i="135"/>
  <c r="F101" i="135"/>
  <c r="F100" i="135"/>
  <c r="F99" i="135"/>
  <c r="F98" i="135"/>
  <c r="F97" i="135"/>
  <c r="F96" i="135"/>
  <c r="F95" i="135"/>
  <c r="F94" i="135"/>
  <c r="F93" i="135"/>
  <c r="F90" i="135"/>
  <c r="F89" i="135"/>
  <c r="F88" i="135"/>
  <c r="F87" i="135"/>
  <c r="F86" i="135"/>
  <c r="F85" i="135"/>
  <c r="F84" i="135"/>
  <c r="F83" i="135"/>
  <c r="F80" i="135"/>
  <c r="F79" i="135"/>
  <c r="F36" i="99"/>
  <c r="F35" i="99"/>
  <c r="F34" i="99"/>
  <c r="F82" i="143" l="1"/>
  <c r="F81" i="143"/>
  <c r="F71" i="143" l="1"/>
  <c r="A43" i="143"/>
  <c r="F46" i="139"/>
  <c r="A54" i="143" l="1"/>
  <c r="A98" i="143"/>
  <c r="A13" i="118" s="1"/>
  <c r="A38" i="119" s="1"/>
  <c r="F95" i="143"/>
  <c r="F94" i="143"/>
  <c r="F91" i="143"/>
  <c r="F72" i="143"/>
  <c r="F62" i="143"/>
  <c r="F61" i="143"/>
  <c r="F60" i="143"/>
  <c r="F52" i="143"/>
  <c r="F51" i="143"/>
  <c r="F50" i="143"/>
  <c r="F49" i="143"/>
  <c r="F98" i="143" s="1"/>
  <c r="F13" i="118" s="1"/>
  <c r="A64" i="143" l="1"/>
  <c r="A74" i="143" s="1"/>
  <c r="F38" i="119"/>
  <c r="A84" i="143" l="1"/>
  <c r="A91" i="143" s="1"/>
  <c r="F128" i="130" l="1"/>
  <c r="F127" i="130"/>
  <c r="F107" i="130"/>
  <c r="F106" i="130"/>
  <c r="F87" i="130"/>
  <c r="F125" i="132"/>
  <c r="F117" i="132"/>
  <c r="A44" i="130" l="1"/>
  <c r="A54" i="130" s="1"/>
  <c r="A62" i="130" s="1"/>
  <c r="D107" i="97"/>
  <c r="F79" i="99"/>
  <c r="F80" i="99"/>
  <c r="F81" i="99"/>
  <c r="A66" i="130" l="1"/>
  <c r="A71" i="130" l="1"/>
  <c r="A78" i="130" s="1"/>
  <c r="A95" i="130" s="1"/>
  <c r="A114" i="130" s="1"/>
  <c r="A50" i="141" l="1"/>
  <c r="A19" i="118" s="1"/>
  <c r="A44" i="119" s="1"/>
  <c r="F47" i="141"/>
  <c r="F45" i="141"/>
  <c r="F44" i="141"/>
  <c r="F43" i="141"/>
  <c r="F42" i="141"/>
  <c r="F41" i="141"/>
  <c r="F40" i="141"/>
  <c r="F39" i="141"/>
  <c r="F38" i="141"/>
  <c r="F37" i="141"/>
  <c r="F36" i="141"/>
  <c r="F35" i="141"/>
  <c r="F34" i="141"/>
  <c r="A52" i="140"/>
  <c r="A21" i="118" s="1"/>
  <c r="A46" i="119" s="1"/>
  <c r="F48" i="140"/>
  <c r="A52" i="139"/>
  <c r="A9" i="118" s="1"/>
  <c r="A34" i="119" s="1"/>
  <c r="F49" i="139"/>
  <c r="F47" i="139"/>
  <c r="F45" i="139"/>
  <c r="F44" i="139"/>
  <c r="F43" i="139"/>
  <c r="F42" i="139"/>
  <c r="F41" i="139"/>
  <c r="F40" i="139"/>
  <c r="F39" i="139"/>
  <c r="F38" i="139"/>
  <c r="F37" i="139"/>
  <c r="A30" i="139"/>
  <c r="A84" i="138"/>
  <c r="A23" i="118" s="1"/>
  <c r="A48" i="119" s="1"/>
  <c r="F84" i="138"/>
  <c r="A114" i="137"/>
  <c r="A25" i="118" s="1"/>
  <c r="A50" i="119" s="1"/>
  <c r="F109" i="137"/>
  <c r="F108" i="137"/>
  <c r="F105" i="137"/>
  <c r="F104" i="137"/>
  <c r="F103" i="137"/>
  <c r="F102" i="137"/>
  <c r="F92" i="137"/>
  <c r="F91" i="137"/>
  <c r="A166" i="135"/>
  <c r="A15" i="118" s="1"/>
  <c r="A40" i="119" s="1"/>
  <c r="F164" i="135"/>
  <c r="F161" i="135"/>
  <c r="F160" i="135"/>
  <c r="F158" i="135"/>
  <c r="F157" i="135"/>
  <c r="F74" i="135"/>
  <c r="F73" i="135"/>
  <c r="F72" i="135"/>
  <c r="F71" i="135"/>
  <c r="F59" i="135"/>
  <c r="F57" i="135"/>
  <c r="F56" i="135"/>
  <c r="F50" i="135"/>
  <c r="F36" i="135"/>
  <c r="A50" i="135"/>
  <c r="F23" i="118" l="1"/>
  <c r="F48" i="119" s="1"/>
  <c r="A126" i="135"/>
  <c r="A158" i="135" s="1"/>
  <c r="F114" i="137"/>
  <c r="F52" i="139"/>
  <c r="F9" i="118" s="1"/>
  <c r="F34" i="119" s="1"/>
  <c r="F52" i="140"/>
  <c r="F50" i="141"/>
  <c r="F166" i="135"/>
  <c r="F15" i="118" l="1"/>
  <c r="F40" i="119" s="1"/>
  <c r="F21" i="118"/>
  <c r="F46" i="119" s="1"/>
  <c r="F25" i="118"/>
  <c r="F50" i="119" s="1"/>
  <c r="F19" i="118"/>
  <c r="A39" i="139"/>
  <c r="F44" i="119" l="1"/>
  <c r="D110" i="93"/>
  <c r="F110" i="93" s="1"/>
  <c r="F108" i="93"/>
  <c r="D107" i="93"/>
  <c r="F107" i="93" s="1"/>
  <c r="F62" i="99"/>
  <c r="D71" i="134"/>
  <c r="F71" i="134" s="1"/>
  <c r="I71" i="134" s="1"/>
  <c r="F63" i="134"/>
  <c r="F62" i="134"/>
  <c r="F339" i="93" l="1"/>
  <c r="F6" i="106" s="1"/>
  <c r="F103" i="97"/>
  <c r="F102" i="97"/>
  <c r="F101" i="97"/>
  <c r="F100" i="97"/>
  <c r="F99" i="97"/>
  <c r="F91" i="97"/>
  <c r="F90" i="97"/>
  <c r="F89" i="97"/>
  <c r="F88" i="97"/>
  <c r="F87" i="97"/>
  <c r="F112" i="130"/>
  <c r="F111" i="130"/>
  <c r="F110" i="130"/>
  <c r="F109" i="130"/>
  <c r="F108" i="130"/>
  <c r="F89" i="130"/>
  <c r="F90" i="130"/>
  <c r="F91" i="130"/>
  <c r="F92" i="130"/>
  <c r="F93" i="130"/>
  <c r="F88" i="130"/>
  <c r="F72" i="99"/>
  <c r="F73" i="99"/>
  <c r="F71" i="99"/>
  <c r="F69" i="99"/>
  <c r="F70" i="99"/>
  <c r="F70" i="107"/>
  <c r="F71" i="107"/>
  <c r="F72" i="107"/>
  <c r="F73" i="107"/>
  <c r="F69" i="107"/>
  <c r="F80" i="104" l="1"/>
  <c r="F79" i="104"/>
  <c r="F77" i="104"/>
  <c r="F72" i="104" l="1"/>
  <c r="F65" i="104"/>
  <c r="F70" i="134"/>
  <c r="F80" i="107"/>
  <c r="F51" i="107" l="1"/>
  <c r="F34" i="124"/>
  <c r="F42" i="124"/>
  <c r="F41" i="124"/>
  <c r="F40" i="124"/>
  <c r="F59" i="131"/>
  <c r="F50" i="131" l="1"/>
  <c r="F46" i="131"/>
  <c r="F44" i="131"/>
  <c r="F40" i="131"/>
  <c r="F38" i="131"/>
  <c r="F37" i="131"/>
  <c r="F52" i="131" l="1"/>
  <c r="F35" i="131"/>
  <c r="F76" i="131"/>
  <c r="F69" i="131"/>
  <c r="F56" i="134" l="1"/>
  <c r="F55" i="99"/>
  <c r="F48" i="99"/>
  <c r="A112" i="134" l="1"/>
  <c r="A20" i="106" s="1"/>
  <c r="A22" i="119" s="1"/>
  <c r="F110" i="134"/>
  <c r="F50" i="134"/>
  <c r="F112" i="134" s="1"/>
  <c r="F20" i="106" s="1"/>
  <c r="F67" i="131"/>
  <c r="F61" i="131"/>
  <c r="A46" i="134" l="1"/>
  <c r="A52" i="134" s="1"/>
  <c r="A58" i="134" l="1"/>
  <c r="F68" i="4"/>
  <c r="A65" i="134" l="1"/>
  <c r="A73" i="134" s="1"/>
  <c r="F41" i="104"/>
  <c r="F37" i="104"/>
  <c r="F36" i="104"/>
  <c r="F141" i="4"/>
  <c r="F140" i="4"/>
  <c r="F139" i="4"/>
  <c r="F132" i="4"/>
  <c r="F127" i="4"/>
  <c r="F119" i="4"/>
  <c r="F118" i="4"/>
  <c r="F111" i="4"/>
  <c r="F92" i="4"/>
  <c r="F69" i="4" l="1"/>
  <c r="F67" i="4"/>
  <c r="F40" i="99" l="1"/>
  <c r="F86" i="99" s="1"/>
  <c r="A138" i="132" l="1"/>
  <c r="A5" i="118" s="1"/>
  <c r="A30" i="119" s="1"/>
  <c r="F133" i="132"/>
  <c r="F138" i="132" s="1"/>
  <c r="F5" i="118" s="1"/>
  <c r="F28" i="124"/>
  <c r="A81" i="131"/>
  <c r="A14" i="106" s="1"/>
  <c r="A16" i="119" s="1"/>
  <c r="F36" i="131"/>
  <c r="F34" i="131"/>
  <c r="F24" i="131"/>
  <c r="F125" i="130"/>
  <c r="F42" i="130"/>
  <c r="F41" i="130"/>
  <c r="F60" i="130"/>
  <c r="F59" i="130"/>
  <c r="F124" i="130"/>
  <c r="F103" i="130"/>
  <c r="F76" i="130"/>
  <c r="F75" i="130"/>
  <c r="F69" i="130"/>
  <c r="F64" i="130"/>
  <c r="F52" i="130"/>
  <c r="F44" i="130"/>
  <c r="F33" i="130"/>
  <c r="F32" i="130"/>
  <c r="F30" i="119" l="1"/>
  <c r="F132" i="130"/>
  <c r="A112" i="132"/>
  <c r="A119" i="132" s="1"/>
  <c r="F81" i="131"/>
  <c r="F14" i="106" s="1"/>
  <c r="A127" i="132" l="1"/>
  <c r="A46" i="131"/>
  <c r="A52" i="131" s="1"/>
  <c r="A61" i="131" s="1"/>
  <c r="A69" i="131" s="1"/>
  <c r="F10" i="106" l="1"/>
  <c r="F12" i="119" s="1"/>
  <c r="F70" i="4"/>
  <c r="D108" i="97" l="1"/>
  <c r="F87" i="107" l="1"/>
  <c r="F86" i="107"/>
  <c r="F63" i="107"/>
  <c r="F57" i="107"/>
  <c r="F44" i="107"/>
  <c r="F55" i="104"/>
  <c r="F65" i="4" l="1"/>
  <c r="F101" i="4" l="1"/>
  <c r="F100" i="4"/>
  <c r="F99" i="4"/>
  <c r="F106" i="4"/>
  <c r="F102" i="4"/>
  <c r="F98" i="4"/>
  <c r="F85" i="4"/>
  <c r="F79" i="4" l="1"/>
  <c r="F78" i="4"/>
  <c r="F77" i="4"/>
  <c r="F76" i="4"/>
  <c r="F75" i="4"/>
  <c r="F74" i="4"/>
  <c r="F73" i="4"/>
  <c r="F72" i="4"/>
  <c r="F71" i="4"/>
  <c r="F64" i="4"/>
  <c r="F63"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29" i="4"/>
  <c r="F28" i="4"/>
  <c r="F27" i="4"/>
  <c r="F26" i="4"/>
  <c r="F25" i="4"/>
  <c r="F24" i="4"/>
  <c r="F23" i="4"/>
  <c r="F22" i="4"/>
  <c r="F21" i="4"/>
  <c r="F20" i="4"/>
  <c r="F19" i="4"/>
  <c r="F18" i="4"/>
  <c r="F17" i="4"/>
  <c r="F16" i="4"/>
  <c r="F15" i="4"/>
  <c r="F14" i="4"/>
  <c r="F13" i="4"/>
  <c r="F11" i="4"/>
  <c r="F10" i="4"/>
  <c r="F9" i="4"/>
  <c r="F8" i="4"/>
  <c r="F112" i="97" l="1"/>
  <c r="F79" i="97" l="1"/>
  <c r="F78" i="97"/>
  <c r="F80" i="4"/>
  <c r="F146" i="4" s="1"/>
  <c r="F108" i="97" l="1"/>
  <c r="F107" i="97"/>
  <c r="F117" i="97" s="1"/>
  <c r="A38" i="107" l="1"/>
  <c r="A22" i="124"/>
  <c r="A23" i="104"/>
  <c r="A21" i="93"/>
  <c r="F55" i="124"/>
  <c r="F85" i="104"/>
  <c r="F18" i="106" s="1"/>
  <c r="F20" i="119" s="1"/>
  <c r="A57" i="124"/>
  <c r="A16" i="106" s="1"/>
  <c r="A18" i="119" s="1"/>
  <c r="B36" i="118"/>
  <c r="B28" i="119" s="1"/>
  <c r="A36" i="118"/>
  <c r="A28" i="119" s="1"/>
  <c r="A59" i="119" s="1"/>
  <c r="A107" i="107"/>
  <c r="A11" i="118" s="1"/>
  <c r="A36" i="119" s="1"/>
  <c r="B24" i="106"/>
  <c r="B4" i="119" s="1"/>
  <c r="A24" i="106"/>
  <c r="B8" i="106"/>
  <c r="B10" i="119" s="1"/>
  <c r="B6" i="106"/>
  <c r="B8" i="119" s="1"/>
  <c r="B6" i="119"/>
  <c r="A85" i="104"/>
  <c r="A18" i="106" s="1"/>
  <c r="A20" i="119" s="1"/>
  <c r="A86" i="99"/>
  <c r="A12" i="106" s="1"/>
  <c r="A14" i="119" s="1"/>
  <c r="A117" i="97"/>
  <c r="A8" i="106" s="1"/>
  <c r="A10" i="119" s="1"/>
  <c r="A339" i="93"/>
  <c r="A6" i="106" s="1"/>
  <c r="A8" i="119" s="1"/>
  <c r="A146" i="4"/>
  <c r="A4" i="106" s="1"/>
  <c r="A6" i="119" s="1"/>
  <c r="A4" i="119" l="1"/>
  <c r="A26" i="119" s="1"/>
  <c r="A43" i="104"/>
  <c r="A30" i="124"/>
  <c r="A36" i="124" s="1"/>
  <c r="A103" i="93"/>
  <c r="A112" i="93" s="1"/>
  <c r="A46" i="107"/>
  <c r="A18" i="4"/>
  <c r="A31" i="99"/>
  <c r="F8" i="119"/>
  <c r="F107" i="107"/>
  <c r="F11" i="118" s="1"/>
  <c r="F36" i="118" s="1"/>
  <c r="F57" i="124"/>
  <c r="F16" i="106" s="1"/>
  <c r="F16" i="119" l="1"/>
  <c r="F12" i="106"/>
  <c r="F14" i="119" s="1"/>
  <c r="F4" i="106"/>
  <c r="F8" i="106"/>
  <c r="F10" i="119" s="1"/>
  <c r="F18" i="119"/>
  <c r="A57" i="104"/>
  <c r="A67" i="104" s="1"/>
  <c r="A53" i="107"/>
  <c r="A44" i="124"/>
  <c r="A28" i="4"/>
  <c r="A38" i="99"/>
  <c r="F24" i="106" l="1"/>
  <c r="F6" i="119"/>
  <c r="F22" i="119"/>
  <c r="F36" i="119"/>
  <c r="F59" i="119" s="1"/>
  <c r="A74" i="104"/>
  <c r="A59" i="107"/>
  <c r="A65" i="107" s="1"/>
  <c r="A76" i="107" s="1"/>
  <c r="A35" i="4"/>
  <c r="A125" i="93"/>
  <c r="F26" i="119" l="1"/>
  <c r="F61" i="119" s="1"/>
  <c r="A82" i="107"/>
  <c r="A89" i="107" s="1"/>
  <c r="A96" i="107" s="1"/>
  <c r="A41" i="4"/>
  <c r="A134" i="93"/>
  <c r="A148" i="93" s="1"/>
  <c r="A162" i="93" s="1"/>
  <c r="F63" i="119" l="1"/>
  <c r="F65" i="119" s="1"/>
  <c r="A43" i="99"/>
  <c r="A50" i="99" s="1"/>
  <c r="A50" i="4"/>
  <c r="A175" i="93"/>
  <c r="A189" i="93" s="1"/>
  <c r="A198" i="93" s="1"/>
  <c r="A57" i="99" l="1"/>
  <c r="A64" i="99" s="1"/>
  <c r="A77" i="99" s="1"/>
  <c r="A57" i="4"/>
  <c r="A72" i="4" s="1"/>
  <c r="A77" i="4" s="1"/>
  <c r="A82" i="4" s="1"/>
  <c r="A87" i="4" s="1"/>
  <c r="A94" i="4" s="1"/>
  <c r="A104" i="4" s="1"/>
  <c r="A108" i="4" s="1"/>
  <c r="A113" i="4" s="1"/>
  <c r="A123" i="4" s="1"/>
  <c r="A129" i="4" s="1"/>
  <c r="A134" i="4" s="1"/>
  <c r="A204" i="93" l="1"/>
  <c r="A214" i="93" l="1"/>
  <c r="A222" i="93" s="1"/>
  <c r="A232" i="93" s="1"/>
  <c r="A240" i="93" s="1"/>
  <c r="A249" i="93" s="1"/>
  <c r="A259" i="93" s="1"/>
  <c r="A275" i="93" s="1"/>
  <c r="A286" i="93" s="1"/>
  <c r="A81" i="97" l="1"/>
  <c r="A93" i="97" s="1"/>
  <c r="A308" i="93"/>
  <c r="A315" i="93" s="1"/>
  <c r="A105" i="97" l="1"/>
  <c r="A110" i="97" s="1"/>
  <c r="A48" i="138" l="1"/>
  <c r="A68" i="138" s="1"/>
</calcChain>
</file>

<file path=xl/sharedStrings.xml><?xml version="1.0" encoding="utf-8"?>
<sst xmlns="http://schemas.openxmlformats.org/spreadsheetml/2006/main" count="5507" uniqueCount="2764">
  <si>
    <t>Izvedba prema statičkom proračunu sa svim elementima prema HT mjerama zaštite.</t>
  </si>
  <si>
    <t>Skelu treba od podnožja do vrha, kao i na krajevima, dijagonalno ukrutiti kosnicima pod kutom od 45°.</t>
  </si>
  <si>
    <t>Skelu je potrebno uzemljiti i osigurati od udara groma.</t>
  </si>
  <si>
    <t xml:space="preserve">Obračun prema ortogonalnoj projekciji pročelja.  </t>
  </si>
  <si>
    <t>LIMARSKI RADOVI</t>
  </si>
  <si>
    <t>NAPOMENA:</t>
  </si>
  <si>
    <t>kg</t>
  </si>
  <si>
    <t>SKELA</t>
  </si>
  <si>
    <t>m'</t>
  </si>
  <si>
    <t>k</t>
  </si>
  <si>
    <t xml:space="preserve">U cijenu stavke je uključen sav rad, materijal i transport.  </t>
  </si>
  <si>
    <t>Kompletan rad i materijal.</t>
  </si>
  <si>
    <t>komplet</t>
  </si>
  <si>
    <t>kom</t>
  </si>
  <si>
    <t>m2</t>
  </si>
  <si>
    <t xml:space="preserve">Obračun po m3 ugrađenog betona.  </t>
  </si>
  <si>
    <t>m3</t>
  </si>
  <si>
    <t xml:space="preserve">U cijenu stavke je uključen sav rad, materijal i transport, te potrebna radna skela.  </t>
  </si>
  <si>
    <t>UVJETI IZGRADNJE</t>
  </si>
  <si>
    <t>MATERIJAL</t>
  </si>
  <si>
    <t>RAD</t>
  </si>
  <si>
    <t>SKELE</t>
  </si>
  <si>
    <t>OPLATA</t>
  </si>
  <si>
    <t>IZMJERE</t>
  </si>
  <si>
    <t>ZIMSKI I LJETNI RAD</t>
  </si>
  <si>
    <t>FAKTORI</t>
  </si>
  <si>
    <t>ZIDARSKI RADOVI</t>
  </si>
  <si>
    <t xml:space="preserve"> </t>
  </si>
  <si>
    <t>i</t>
  </si>
  <si>
    <t>A.I.</t>
  </si>
  <si>
    <t>A.</t>
  </si>
  <si>
    <t>A.II.</t>
  </si>
  <si>
    <t>A.III.</t>
  </si>
  <si>
    <t>A.IV.</t>
  </si>
  <si>
    <t>A.V.</t>
  </si>
  <si>
    <t>A.VI.</t>
  </si>
  <si>
    <t>A.VIII.</t>
  </si>
  <si>
    <t>B.</t>
  </si>
  <si>
    <t>B.I.</t>
  </si>
  <si>
    <t>PRIPREMNO - ZAVRŠNI RADOVI</t>
  </si>
  <si>
    <t>c</t>
  </si>
  <si>
    <t>a</t>
  </si>
  <si>
    <t>b</t>
  </si>
  <si>
    <t>d</t>
  </si>
  <si>
    <t>e</t>
  </si>
  <si>
    <t>g</t>
  </si>
  <si>
    <t>l</t>
  </si>
  <si>
    <t>f</t>
  </si>
  <si>
    <t xml:space="preserve">Minimalna širina skele iznosi 80cm. </t>
  </si>
  <si>
    <t>h</t>
  </si>
  <si>
    <t>j</t>
  </si>
  <si>
    <t>INVESTITOR:</t>
  </si>
  <si>
    <t>GRAĐEVINA:</t>
  </si>
  <si>
    <t>PROJEKT:</t>
  </si>
  <si>
    <t xml:space="preserve">Armirati prema statičkom proračunu i planu savijanja armature. U cijenu su uključeni svi distanceri i držači armature. Sve prema pravilima struke. </t>
  </si>
  <si>
    <t xml:space="preserve">Predvidjeti uštede za otvore i prodore instalacija.  </t>
  </si>
  <si>
    <t>Cijevna fasadna skela.</t>
  </si>
  <si>
    <t>Doprema, postava, skidanje i otprema cijevne fasadne skele od bešavnih cijevi.</t>
  </si>
  <si>
    <t>Skelu je potrebno osigurati od prevrtanja sidrenjem u objekt.</t>
  </si>
  <si>
    <t>Izvesti u svemu prema pravilima struke i važećim propisima.</t>
  </si>
  <si>
    <t>GLAVNI PROJEKTANT:</t>
  </si>
  <si>
    <t>PRIPREMNO-ZAVRŠNI RADOVI UKUPNO</t>
  </si>
  <si>
    <t xml:space="preserve">* </t>
  </si>
  <si>
    <t>BETONSKI I ARMIRANO-BETONSKI RADOVI</t>
  </si>
  <si>
    <t>BETONSKI I ARMIRANOBETONSKI RADOVI UKUPNO</t>
  </si>
  <si>
    <t>ZIDARSKI RADOVI UKUPNO</t>
  </si>
  <si>
    <t>SKELA UKUPNO</t>
  </si>
  <si>
    <t xml:space="preserve">Visina zaštitne ograde iznosi 100cm, a elemente ograde postaviti na maksimalni razmak od 35cm. U razini radne platforme uz zaštitnu ogradu potrebno je postaviti dasku minimalne visine 20cm. Radnu platformu izvesti mosnicama od zdrave piljene crnogorične građe II. klase, minimalne širine 25cm i minimalne debljine 4,8cm, ili od odgovarajuće čelične oplate. </t>
  </si>
  <si>
    <t>R E K A P I T  U L A C I J A    A  -  GRAĐEVINSKI RADOVI</t>
  </si>
  <si>
    <t>LIMARSKI RADOVI UKUPNO</t>
  </si>
  <si>
    <t>R E K A P I T  U L A C I J A    B  -  OBRTNIČKI RADOVI</t>
  </si>
  <si>
    <t>PDV - 25%</t>
  </si>
  <si>
    <t>SVEUKUPNO</t>
  </si>
  <si>
    <t>Stavkom obuhvatiti sav višak materijala iz svih grupa radova (posebno nakon radova rušenja i demontaže), odnosno nakon izvedenih završnih radova, koji nije u potpunosti uklonjen, sa ručnim i strojnim transportom, te utovarom na kamion, odnosno razne radničke pripomoći i sl.</t>
  </si>
  <si>
    <t>U obračunu dvostrane oplate količine iskazane po principu 1m2 zida u oplati = 2m2 oplate bruto. Dakle prikazanom količinom za dvostrane oplate treba voditi računa da se radi o 2m2 samih oplatnih ploča.</t>
  </si>
  <si>
    <t>U __________________, dne. ___./ ___./ ______.</t>
  </si>
  <si>
    <t>I M E    I    P R E Z I M E</t>
  </si>
  <si>
    <t>Z A     P O N U D I T E L J A:</t>
  </si>
  <si>
    <t>(ovjera žigom i vlastoručnim potpisom odgovorne osobe)</t>
  </si>
  <si>
    <t>Natpisna ploča sa podacima o građevini.</t>
  </si>
  <si>
    <r>
      <t xml:space="preserve">Montirati ploču s podacima o građevini, investitoru, odobrenju za građenje, projektantu, nadzoru i izvoditeljima radova. Uklanjanje ploče po dovršetku radova uključeno u cijenu. </t>
    </r>
    <r>
      <rPr>
        <b/>
        <sz val="8"/>
        <rFont val="Arial"/>
        <family val="2"/>
      </rPr>
      <t/>
    </r>
  </si>
  <si>
    <t>-</t>
  </si>
  <si>
    <t>Dobava, sječenje, savijanje i postava armature prema planovima savijanja armature i statičkom proračunu, je sastavni dio svake stavke betonskih radova.</t>
  </si>
  <si>
    <t>Raspis količina trostrane i četverostrane oplate sadržava kompletno stvarne količine utrošene oplate, bruto, računajući sve strane.</t>
  </si>
  <si>
    <t>Za nanošenje rastavnog sredstva u postupku raspršivanja nakon umetanja armature potrebna je dozvola voditelja građenja; a treba i predočiti smjernice primjene proizvođača. Ne postoji nikakav prigovor protiv primjene atestiranih ulja za oplatu, ukoliko ne nastaju štete, promjena boje i slično. Dopušteno je da druga poduzeća ulažu cjevovode u oplatu, npr. čelične oklopne cijevi električnih vodova, cijevi za sanitarne instalacije itd. kao i sidra i druga učvršćenja.</t>
  </si>
  <si>
    <t>Rupe za držače razmaka oplate moraju se zatvoriti nakon što se oplata skine. Drvene oplate moraju se održavati jednako vlažnim, da zbog utezanja ne bi nastao zijev u reškama i da se daske oplate ne bacaju. Prije betoniranja treba odgovarajuće oblikovane oplate očistiti od stranih tijela. Prodiranje snijega treba prikladnim mjerama isključiti. Iz oplate spremnika treba odvesti vodu.</t>
  </si>
  <si>
    <t>Završna obrada bet.površina - isključivo soboslikarsko-ličilačka, bez žbukanja i zidarskih popravaka.</t>
  </si>
  <si>
    <t>KROVOPOKRIVAČKI RADOVI</t>
  </si>
  <si>
    <t>Prilikom izvođenja konstrukcije, obavezno voditi računa o eventualnim čel. Elementima prihvata lameliranog nosača, odnosno ploča za sidrenje dijelova prednapregnute konstrukcije, uz ostavljanje odgovarajućih ušteda na pozicijama ugradnje istih, odnosno uz ostavljanje odgovarajućih ušteda na pozicijama ugradnje elastomernih ležajeva.</t>
  </si>
  <si>
    <t>Obračunom obuhvaćen m2 oplate sa polaganjem, adekvatnim učvršćivanjem i podupiranjem, eventualno dodatno potrebnom bandažom spojeva, prilagodbama oko pozicije ugradnji sidrenih ploča, instalacijskih kanala i sl. Površine otvora u ploči se odbijaju, a u m2 oplate ulazi i oplata pobočki otvora i špaleta, izuzev ukoliko veličina otvora prelazi 2m2, odnosno širinu od 40cm.</t>
  </si>
  <si>
    <t xml:space="preserve">Oslanjanje skele na nosivu podlogu izvesti preko metalnih podložnih papuča, površine nalijeganja minimalno 250cm2. </t>
  </si>
  <si>
    <t>Svi materijali za izradu skele moraju odgovarati važećim propisima i normama:</t>
  </si>
  <si>
    <t>U okviru radova potrebno predvidjeti izradu odgovarajućih rupa, kao prihvata za zaštitu elemenata od groma ili za uzemljenje.</t>
  </si>
  <si>
    <t xml:space="preserve">cjelokupno čišćenje prozora (obostrano prozorska krila i stakla, doprozornik, prozorska klupčica i roleta)
</t>
  </si>
  <si>
    <t>cjelokupno čišćenje unutarnje stolarije (vrata i dovratnika)</t>
  </si>
  <si>
    <t>cjelokupno čišćenje svih podnih površina (keramike)</t>
  </si>
  <si>
    <t>cjelokupno čišćenje sanitarnih prostorija (svih zidnih obloga od keramike, armature, sanitarne opreme, bojlera, te vidljivih cijevi)</t>
  </si>
  <si>
    <t>čišćenje zidnih obloga od keramike</t>
  </si>
  <si>
    <t>čišćenje svih vidljivih cijevi i armature, prekidača i utičnica</t>
  </si>
  <si>
    <t>čišćenje vanjske fasade sa svim elementima,</t>
  </si>
  <si>
    <t>čišćenje ugradnih dijelova kao vrata, prolaze,
rolo-rešetke, plastična ovješena vrata, rešetke, sekcijska vrata, pretovarni most, zahodne uređaje,</t>
  </si>
  <si>
    <t>odstranjivanje brizgova žbuke i boje, kao i grube nečistoće, u datom slučaju popravljanje naliča,</t>
  </si>
  <si>
    <t>te skidanje svih zaštitnih folija.</t>
  </si>
  <si>
    <t>Također svi djelatnici se moraju pridržavati svih gore navedenih mjera, uz zadovoljenje svih traženih mjera prema KOORDINATORU 2 u fazi izvođenja radova.</t>
  </si>
  <si>
    <t>Sve radove obavezno izvesti u svemu prema važećem pravilniku ZNR i ZOP, uz obavezno poštivanje svih mjera propisanih istim.</t>
  </si>
  <si>
    <t>Višekratno čišćenje gradilišta nije moguće obračunavati u više ciklusa, budući da se glavni izvođač u obvezi koordinirati čišćenje i odvoz viška materijala, nakon svake od faza radova po principu "svatko čisti iza sebe".</t>
  </si>
  <si>
    <t>Fino završno čišćenje gl.izvoditelja obuhvaća:</t>
  </si>
  <si>
    <t>Vlastiti preostali materijal, kao i materijal od rušenja, odnosno od odpakiravanja elemenata opreme i sl. svaki izvođač treba besplatno ukloniti, izuzev drugačije reguliranog dogovora sa glavnim izvođačem. Moraju se poštivati odnosni propisi o zbrinjavanju posebnog otpada. Ukopavanje ili spaljivanje na gradilištu je zabranjeno. Zbrinjavanje rudnih otpada, mase od rušenja ili građevinskog otpada obuhvaća ponovno iskorištavanje sukladno propisima i potrebnim mjerama skupljanja, transporta, obrade i skladištenja nadležnih tijela.</t>
  </si>
  <si>
    <t>Investitor i nadzorna služba imaju pravo zahtijevati dokaz o urednom zbrinjavanju odvezenog otpada.</t>
  </si>
  <si>
    <t>Prije početka radova, izvođač je obavezan postaviti i instalirati sve privremene objekte, zaštitne ograde, opremu i instalacije potrebne za normalno izvođenje radova te iste ukloniti s gradilišta nakon završetka radova.</t>
  </si>
  <si>
    <t>U postupku rušenja – uklanjanja postojećih građevina rad mora biti organiziran tako da se poštuju svi propisi zaštite na radu, a izvršioci – djelatnici moraju biti upoznati s njima i primjenjivati ih u potpunost.</t>
  </si>
  <si>
    <t>Također nastavno na prethodnu grupu radova, sav materijal nastao kao posljedica rušenja sortirati će se na parceli prema vrsti materijala.</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</si>
  <si>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t>
  </si>
  <si>
    <t>Zabranjeno je odvoziti otpad na mjesta koja za to nisu dozvoljena.</t>
  </si>
  <si>
    <t>Nakon rušenja i odvoza otpada i građevinske šute, parcela i zemljište se mora dovesti u uredno stanje, a sa ulične strane javna prometna površina se mora očistiti i dovesti u prvobitno stanje.</t>
  </si>
  <si>
    <t>Sav otpad prevozi se i odlaže sukladno propisima o otpadu i komunalnom redu.</t>
  </si>
  <si>
    <t>U cijenu uključiti i strojni utovar, te potpuno otklanjanje viška materijala i odvoz na deponij udaljen do 20km od gradilišta, uključivo i plaćanje svih zakonskih pristojbi.</t>
  </si>
  <si>
    <t>Prilikom izvedbe betonskih i armirano-betonskih radova treba se u svemu pridržavati postojećih propisa, standarda i "tehničkog propisa za betonske konstrukcije" (NN 101/05 i 85/06), "tehničkog propisa za cement za betonske konstrukcije" (NN 64/05), propisanih normi u navedenim propisima, i projektne dokumentacije (glavni projekt - arhitektonski dio, glavni projekt - projekt konstrukcije, izvedbeni projekt - planovi oplate, planovi savijanja armature). Prije početka izvedbe betonskih radova treba pregledati i zapisnički konstatirati podatke o agregatu, cementu i vodi, odnosno o faktorima koji će utjecati na kvalitetu radova i ugrađenog betona.</t>
  </si>
  <si>
    <t>U cijenu je uključena i kontinuirana geodetska kontrola stanja:</t>
  </si>
  <si>
    <t>prije betoniranja (položaji ankera, oplate-vertikalne i horizontalne) što također potvrđuje nadzorni inženjer upisom u građevinski dnevnik</t>
  </si>
  <si>
    <t>snimka izvedenog stanja elemenata konstrukcije po konstruktivnim elementima po etažama</t>
  </si>
  <si>
    <t>Prije same ugradnje betona obavezna je kontrola ugrađenih elemenata i građevinskih proizvoda u oplatu.</t>
  </si>
  <si>
    <t>troškove zaštite na radu,</t>
  </si>
  <si>
    <t>OBRAČUN:</t>
  </si>
  <si>
    <t>troškove rada i transporta,</t>
  </si>
  <si>
    <t>troškove materijala uključujući i vezni,</t>
  </si>
  <si>
    <t>cijenu pomagala pri radu (skela, pumpe za beton, vibratori),</t>
  </si>
  <si>
    <t>troškove izrada eventualnih uzoraka, ukoliko je to za koji rad potrebno,</t>
  </si>
  <si>
    <t>cijenu priručnih pomagala potrebnih prema propisima zaštite na radu,</t>
  </si>
  <si>
    <t>troškove čišćenja prostorija za vrijeme i nakon završetka rada,</t>
  </si>
  <si>
    <t>troškove zaštite od nepovoljnih atmosferskih utjecaja,</t>
  </si>
  <si>
    <t>troškove zaštite već ugrađenih elemenata ili opreme pri izvođenju radova,</t>
  </si>
  <si>
    <t>svo potrebno podupiranje bez obzira na visinu podupiranja, kao i naknadna obrada spojeva i curaka od betona (ukoliko je glatka oplata),</t>
  </si>
  <si>
    <t>zapunjavanje rupa od juvidur cijevi (čepovi+mort ili pur pjena),</t>
  </si>
  <si>
    <t>troškove štete kao i popravka uzrokovanih nepažnjom tijekom izvedbe,</t>
  </si>
  <si>
    <t>troškove atesta.</t>
  </si>
  <si>
    <t>Jedinična cijena BETONA treba sadržavati:</t>
  </si>
  <si>
    <t>Jedinična cijena ARMATURE treba sadržavati:</t>
  </si>
  <si>
    <t>doprema betonskog željeza na savijalište,</t>
  </si>
  <si>
    <t>doprema na gradilište gotove armature iz centralnog savijališta,</t>
  </si>
  <si>
    <t>uzimanje potrebnih izmjera na objektu,</t>
  </si>
  <si>
    <t>troškove radne snage za kompletan rad, opisan u troškovniku,</t>
  </si>
  <si>
    <t>sve horizontalne i vertikalne transporte do mjesta ugradnje,</t>
  </si>
  <si>
    <t>potrebnu radnu skelu (izuzima se fasadna skela),</t>
  </si>
  <si>
    <t>čišćenje nakon završetka radova,</t>
  </si>
  <si>
    <t>svu štetu kao i troškove popravka kao posljedica nepažnje u toku izvedbe,</t>
  </si>
  <si>
    <t>U obračunu će biti priznata armatura prema nacrtima armature i iskazu armature definiranom statičkim proračunom!</t>
  </si>
  <si>
    <t>ugradnju trokutaste lajsne na vidljivim rubovima stupova, i zidova koji se ne oblažu toplinskom izolacijom ili ne žbukaju</t>
  </si>
  <si>
    <t>dobava svog materijala, sav vanjski i unutrašnji transport do mjesta ugradbe, kao i sve pomoćne skele, zatege, podupirači i razupore,</t>
  </si>
  <si>
    <t>sva potrebna podupiranje bez obzira na visinu podupiranja, kao i naknadna obrada spojeva, curaka od betona (ukoliko je glatka oplata),</t>
  </si>
  <si>
    <t>eventualno polaganje,</t>
  </si>
  <si>
    <t>sva drvena građa, premazana zaštitnim fungicidnim premazom,</t>
  </si>
  <si>
    <t>sav metalni okov i spojni elementi kao i njihova zaštita,</t>
  </si>
  <si>
    <t>zapunjavanje rupa od juvidur cijevi (čepovi u mortu ili pur pjena) - bitno je zbog zvuka,</t>
  </si>
  <si>
    <t>Prilikom zidanja pravovremeno ostaviti otvore prema zidarskim mjerama, voditi računa o uzidavanju pojedinih građevinskih elemenata, o ostavljanju žljebova za kanalizaciju, za centralno grijanje ako su ucrtani (ne plaća se posebno, ulazi u jediničnu cijenu).</t>
  </si>
  <si>
    <t>Posebno se ne naplaćuje ni zatvaranje (žbukanje šliceva, žljebova i sl.) iza položene instalacije.</t>
  </si>
  <si>
    <t xml:space="preserve">U cijenu stavke je uključen sav rad, materijal, transport, te radna skela.  </t>
  </si>
  <si>
    <t>Jedinična cijena zidarskih radova mora sadržavati:</t>
  </si>
  <si>
    <t>troškove rada, uključivo prijenos, alata i strojeva,</t>
  </si>
  <si>
    <t>cijenu kompletnog materijala, uključivo veznog,</t>
  </si>
  <si>
    <t>cijenu svih potrebnih skela, bez obzira na visinu i vrstu sa prolazima,</t>
  </si>
  <si>
    <t>transportne troškove materijala,</t>
  </si>
  <si>
    <t>cijenu potrebna oplata za zidarske svodove,</t>
  </si>
  <si>
    <t>troškove zaštite zidova od utjecaja vrućine, hladnoće, atmosferskih nepogoda,</t>
  </si>
  <si>
    <t>troškove čišćenja prostorija i zidnih površina po završetku zidanja, žbuke sa odvozom otpada,</t>
  </si>
  <si>
    <t>Laka pokretna skela bez obzira na visinu ulazi u jedinične cijene stavaka i ne naplaćuje se posebno. Skela mora biti na vrijeme postavljena.</t>
  </si>
  <si>
    <t>pomagala pri radu (skela) osim fasadne skele koje je obračunata u fasaderskim radovima,</t>
  </si>
  <si>
    <t>zaštitu zidova i žbuke od nepovoljnih atmosferskih utjecaja,</t>
  </si>
  <si>
    <t>sva priručna pomagala potrebna prema propisima zaštite na radu,</t>
  </si>
  <si>
    <t>izrada eventualnih uzoraka, ukoliko je to za koji rad potrebno,</t>
  </si>
  <si>
    <t>troškove provođenja mjera po HTZ i drugim postojećim propisima,</t>
  </si>
  <si>
    <t>čišćenje prostorija za vrijeme i nakon završetka rada, uključivo odvoz preostalog materijala, šute i smeća sa svim plaćanjem svih komunalnih pristojbi i davanja,</t>
  </si>
  <si>
    <t>zaštitu već ugrađenih elemenata ili opreme pri izvođenju radova (prozori, vrata i sl.).</t>
  </si>
  <si>
    <t>Skela se izvodi u svemu prema projektu skele, koji je obuhvaćen jediničnom cijenom skele.</t>
  </si>
  <si>
    <t>Jedinična cijena izvedbe skelarskih radova mora obuhvaćati:</t>
  </si>
  <si>
    <t>izradu kompletne skele, sa svim tipskim elementima, prihvatnicima za konzolne prihvatnike dizalica i transportnih kolutura, sa kompletnim uzemljenjem iste i odgovarajućim sidrenim elementima, u svemu prema projektu skele, koji je uključen u cijenu,</t>
  </si>
  <si>
    <t>sve horizontalne i vertikalne transporte do mjesta montaže, uključivo sve spojnice, mosne i međuelemente, kao i podne elemente sa vratnim okvirom i sistemom sigurnosnog zatvaranja u slučaju da isti ne služe kao otvor</t>
  </si>
  <si>
    <t>vanjsku zaštitu skele odgovarajućim jutenim platnom,</t>
  </si>
  <si>
    <t>nadsvođenje zadnje platforme i privremenu odvodnju oborinske vode sa iste, kao i zaštitu bočnim elementima uz podnice, kao zaštitu od padanja alata ili materijala,</t>
  </si>
  <si>
    <t>Sve limarske radove izvesti točno prema opisu u troškovniku, tamo gdje je to projektom predviđeno. Materijali moraju zadovoljavati odgovarajuće propise i standarde:</t>
  </si>
  <si>
    <t>Svi ostali materijali, koji nisu obuhvaćeni standardima, moraju imati ateste od za to ovlaštenih organizacija.</t>
  </si>
  <si>
    <t>uzimanje mjera na gradnji za izvedbu i obračun,</t>
  </si>
  <si>
    <t>sav materijal, uključivo pomoćni,</t>
  </si>
  <si>
    <t>sav rad na gradnji u radionici,</t>
  </si>
  <si>
    <t>poduzimanje mjera po HTZ i drugim postojećim propisima,</t>
  </si>
  <si>
    <t>potrebna radna skela,</t>
  </si>
  <si>
    <t>dovođenje plina, struje i vode od priključaka na gradilištu do mjesta upotrebe,</t>
  </si>
  <si>
    <t>transport materijala na gradilište, uskladištenje te doprema na mjesto ugradbe,</t>
  </si>
  <si>
    <t>zaštita izvedenih radova do primopredaje,</t>
  </si>
  <si>
    <t>ugradba u ziđe i slično, obujmica, slivnika i sl.</t>
  </si>
  <si>
    <t>dobava i ugradba pakni odnosno ugradba limarije upucavanjem,</t>
  </si>
  <si>
    <t>čišćenje i miniziranje željeznih dijelova,</t>
  </si>
  <si>
    <t>dobava i polaganje podložne ljepenke.</t>
  </si>
  <si>
    <t>Dijelovi različitog materijala ne smiju se dodirivati jer bi uslijed toga moglo doći do korozije zbog galvanskih nestabilnosti.</t>
  </si>
  <si>
    <t>Jedinična cijena izvedbe limarskih radova mora obuhvatiti slijedeće:</t>
  </si>
  <si>
    <t>Ispod svih opšava treba položiti sloj krovne ljepenke ili vodonepropusne paropropusne folije predviđene za oblaganje krovnih konstrukcija, odnosno za izvođenje limarskih radova.</t>
  </si>
  <si>
    <t>Uključivo svu potrebnu antikorozivnu zaštitu svih elemenata.</t>
  </si>
  <si>
    <t>A + B</t>
  </si>
  <si>
    <t>Ovo se posebno odnosi na adekvatno obilježavanje i zaštitu iskopa, raznih denivelacija i rubova konstrukcije i ploča u fazi izvođenja radova, propadališta dizala, šahtova, revizijskih okana i sl., odnosno na održavanje i odgovarajuću signalizaciju svih privremenih transportnih i komunikacijskih pravaca gradilišta, kao i spoja na javno-prometnu površinu, u svemu prema dolje navedenim elaboratima, do tehničkog pregleda i primopredaje objekta investitoru.</t>
  </si>
  <si>
    <t>sav materijal, alat i uskladištenje, odnosno cijene svih elemenata (mreža, šipki i vezne žice) kao i svih drugih proizvoda (distanceri, prekidne mrežice tzv "štreh metal" među taktovima betoniranja, kao i troškove ugradnje VDP čepova na prvi red rupa u oplati vanjskih zidove -2 etaže garaže) koji se ugrađuju, odnosno potrebna podrezivanja prije izvedbe pojedinih taktova i sl.),</t>
  </si>
  <si>
    <t>Prije početka izvođenja betonskih radova Izvođač je dužan izraditi "Projekt betona". Izvođač na izrađeni Projekt betona u skladu s propisima, obavezno mora ishoditi suglasnost projektanta konstrukcije.</t>
  </si>
  <si>
    <t>oplata serklaža se obračunava priznaje se samo sa stvarno postavljene strane,</t>
  </si>
  <si>
    <t>Sav materijal upotrijebljen za zidarske radove mora odgovarati Tehničkim propisima za zidane konstrukcije (NN 01/07) i pripadajućim normativima.</t>
  </si>
  <si>
    <t>Ograda oko gradilišta.</t>
  </si>
  <si>
    <t>RUŠENJA, DEMONTAŽE I ČIŠĆENJA</t>
  </si>
  <si>
    <t>RUŠENJA, DEMONTAŽE I ČIŠĆENJE UKUPNO</t>
  </si>
  <si>
    <t>KROVOPOKRIVAČKI RADOVI UKUPNO</t>
  </si>
  <si>
    <t>U cijeni stavke su svi potrebni završni elementi, prodori i sl.</t>
  </si>
  <si>
    <t>U cijeni stavke sav horizontalni i vertikalni transport, potrebna radna skela i sav sitni materijal i pribor.</t>
  </si>
  <si>
    <t>Sve komplet sa spojnim materijalom.</t>
  </si>
  <si>
    <t>Izrada i postava baznih opšava (uz krov) ventilacionih cijevi i antene.</t>
  </si>
  <si>
    <t>Sve komplet sa spojnim materijalom i radom.</t>
  </si>
  <si>
    <t>Izvedba pripremnih radova - elaborat organizacije gradilišta.</t>
  </si>
  <si>
    <t>Prije uređenja gradilišta treba  napraviti nacrt (plan) uređenja gradilišta i predočiti investitoru na odobrenje. Pri tom treba uzeti u obzir da se ne sprečavaju eventualni radovi izmjere, posebice iskolčenja i provjere granica ulica, puteva i građevine.</t>
  </si>
  <si>
    <t>U nacrtu uređenja treba uzeti u obzir i skladištenje zemljane mase. Površine, skladišne površine, slobodne površine i slično, koje će se koristiti za uređenje gradilišta, trebaju se umetnuti u nacrt uređenja gradilišta s podatkom svrhe korištenja. Uređenje gradilišta na tratini ili humusu nije dopušteno.</t>
  </si>
  <si>
    <t>Prije početka radova izvođač se mora informirati o prolazu vodova, kablove itd. (nadzemno i podzemno), te pravodobno zatražiti sva potrebna premještanja. U slučaju dvojbe izvođač je u obvezi zatražiti utvrđivanje točnih trasa instalacija.</t>
  </si>
  <si>
    <t>Radove je obvezan izvršiti izvoditelj radova prije nego pristupi izvođenju, a isti mora imati posebno istaknute pozicije kranovi i kranski uređaji (osim mobilnih kranova), miješalica i silosa, odnosno transportnih uređaja, uključivo i tehničke parametre vezane uz iste - maksimalnu visinu, istak (krak) i potporno opterećenje.</t>
  </si>
  <si>
    <t>Također nevezano na terminski plan izvođenja radova, izvođač je u obvezi pravovremeno informirati investitora o namjeravanom micanju uređenja gradilišta ili bitnih dijelova istog.</t>
  </si>
  <si>
    <t>Gradilište mora biti uređeno sukladno odredbama Zakona o zaštiti na radu sukladno elaboratu uređenja gradilišta.</t>
  </si>
  <si>
    <t>ELABORAT ORGANIZACIJE GRADILIŠTA SA PRIPADNIM SHEMAMA</t>
  </si>
  <si>
    <t>TERMINSKI PLAN IZVOĐENJA RADOVA USKLAĐEN SA TROŠKOVNIKOM I PONUDOM</t>
  </si>
  <si>
    <t xml:space="preserve">Formiranje gradilišnog razvodnog ormara i instalacija jake struje. </t>
  </si>
  <si>
    <r>
      <t>Stavka uključuje osiguranje, odnosno prilagođavanje postojećeg priključka zahtjevima gradilišta, u svemu prema smjernicama distributivnog poduzeća, a isto se odnosi na način izvedbe, profile kabela, razvodni ormar sa brojilom</t>
    </r>
    <r>
      <rPr>
        <b/>
        <sz val="8"/>
        <rFont val="Arial"/>
        <family val="2"/>
        <charset val="238"/>
      </rPr>
      <t xml:space="preserve"> sa svim pripadnim elementima koje je dužan izvesti izvođač.</t>
    </r>
  </si>
  <si>
    <t>Radove izvodi isključivo ovlašteno poduzeće, odnosno osoba sa odgovarajućim certifikatom.</t>
  </si>
  <si>
    <t>Kompletan priključak i pripadne ormare urediti, održavati a nakon završetka gradnje ukloniti privremeni priključak gradilišta na električnu mrežu.  Glavni razvodni ormar (GRO), kao i eventualno potrebni ostali razvodni ormari (RO) na gradilištu, moraju obavezno biti atestirani od ovlaštene institucije, te propisno označeni i zaštićeni. Priključkom će se koristiti svi Izvođači sukladno ugovornim odnosima o podmirenju troškova energenata.</t>
  </si>
  <si>
    <t>U cijenu uključiti ručni transport i utovar, te potpuno otklanjanje viška materijala i odvoz na deponij udaljen do 20km od gradilišta, zajedno sa plaćanjem svih pristojbi.</t>
  </si>
  <si>
    <t>Izvedba gradilišnog priključka vode i odvodnje.</t>
  </si>
  <si>
    <t>Stavku u svemu izvesti prema strojarskom djelu projekta i projekta vodovoda i odvodnje, na način da se privremeni gradilišni priključak izvede na mjestu izvođenja novog (ili rekonstruiranog) priključka vode.</t>
  </si>
  <si>
    <t>Izvesti spajanjem na postojeći priključak vode (ukoliko isti postoji), van zone zahvata odgovarajućim crijevima i po potrebi prilagodbama na cijevnom razvodu instalacije, na način da se uvede još jedan priključak sa odgovarajućom slavinom, te ugradnjom pripadnih kutnih ventila, kliznih spojnica i sl. Po potrebi se ugrađuje i odgovarajući atestirani vodomjer.</t>
  </si>
  <si>
    <t>Urediti, održavati a nakon završetka gradnje ukloniti. Način izvedbe i profil priključka vode i odvodnje izvesti sukladno uvjetima nadležnog distributivnog poduzeća. Priključkom će se koristiti svi izvođači sukladno ugovornim odnosima o podmirenju troškova energenata.</t>
  </si>
  <si>
    <t>Privremeni priključak na vodu izvesti na način koji osigurava zaštitu od smrzavanja u zimskim uvjetima korištenja, što je uključeno u cijenu.</t>
  </si>
  <si>
    <t>Izgradnja privremenih puteva i prostora za odlaganje na gradilištu.</t>
  </si>
  <si>
    <t>Izvedba prema Planu uređenja gradilišta. Izvedba privremenih puteva s habajućim (nosivim) slojem od šljunka, skinuti gornji sloj zemlje (predviđeno u posebnoj poziciji), izvedba donjeg stroja ceste od nabijenog kamenog materijala debljine 30cm, izvedba gornjeg uvaljanog stroja ceste od nabijenog sitnijeg kamenog materijala ili šljunka debljine 12-15cm.</t>
  </si>
  <si>
    <t>U cijenu ulazi održavanje puteva i niveliranje gornjeg sloja na projektom predviđenu kotu podloge jer se slojevi privremenih puteva i prostora za odlaganje koriste kao šljunčana podloga za izvedbu prometnica.</t>
  </si>
  <si>
    <t>Beton klase po specifikaciji spravljen u betonari - kameni agregat 0-16mm (treba sadržavati kamenu sitnež 0-4mm).</t>
  </si>
  <si>
    <t>KLASA BETONA: C25/30</t>
  </si>
  <si>
    <t>BETON</t>
  </si>
  <si>
    <t>U cijenu stavke je uključen sav rad, materijal i transport, te potrebna radna skela, uključivo i sve pripadne transporte.</t>
  </si>
  <si>
    <t>Površina svih vidljivih elemenata ravna, bez rupa i gnijezda, pripremljena za daljnju obradu, beton dobro zbijen, izvibriran, bez vidljivih rupa na spojevima oplatnih ploča ili sudara prekida taktova betoniranja, odnosno bez gnijezda i rupa.</t>
  </si>
  <si>
    <t>Količine predviđene stavkom su aproksimativne, dok će se stvarne  količine  obračunati prema  iskazu   u planovima armature.</t>
  </si>
  <si>
    <t>Mali željezni dijelovi, konstrukcijski.</t>
  </si>
  <si>
    <t>Sva spojna sredstva za spoj krovne konstrukcije od lameliranih nosača s monolitnom AB konstrukcijom.</t>
  </si>
  <si>
    <t>PRILIKOM DEFINIRANJA JEDINIČNIH CIJENA OBAVEZNO VODITI RAČUNA O VIŠEKRATNOM IZVOĐENJU ODREĐENIH RADOVA, U SVEMU PREMA PROJEKTU UKLANJANJA I STVARNOJ SITUACIJI "IN SITU"</t>
  </si>
  <si>
    <t>Neprovidna ograda visine prema Zakonu o gradnji i zaštiti na radu biti će postavljena u toku građenja.</t>
  </si>
  <si>
    <t>Kontejneri se moraju čistiti min. 1x tjedno.</t>
  </si>
  <si>
    <t>Gore navedena oprema će biti na gradilištu prema ugovorenom roku građenja.</t>
  </si>
  <si>
    <t>Natpisna ploče mora sadržavati sve podatke propisane Zakonom o gradnji (NN 153/13, NN 20/17, NN 39/19 i NN 125/19), članak 134., stavak 4.</t>
  </si>
  <si>
    <t>Preostale ploče i natpisi prema smjernicama ZNR, sastavni su dio izvođenja organizacije, te se kao takve ne obračunavaju posebno.</t>
  </si>
  <si>
    <t>Zaštita se izvodi kompletno na svim površinama u zoni izvođenja zahvata.</t>
  </si>
  <si>
    <t>Detektiranje nefunkcionalnih dimnjaka.</t>
  </si>
  <si>
    <t>Stavka obuhvaća detektiranje nefunkcionalnih dimnjaka u suglasnosti s investitorima, čišćenje cijelog dimnjaka po visini, te čišćenje pete dimnjaka od čestica (ustajala garež, prašina i veči komadi).</t>
  </si>
  <si>
    <t>Foliju i karton lijepiti UV stabilnom trakom.</t>
  </si>
  <si>
    <t>Ovi opći uvjeti mijenjaju se ili nadopunjuju opisom pojedine stavke troškovnika.</t>
  </si>
  <si>
    <t>Uklanjanje elemenata unutarnje stolarije i bravarije građevine.</t>
  </si>
  <si>
    <t>LAVABO /UMIVAONIK</t>
  </si>
  <si>
    <t>Demontirati kompletno, uključivo prethodno zatvaranje pripadnih ventila (i ugradnju novih po potrebi), pražnjenje djela instalacije i pripadne opreme unutar zone zahvata i prilagodbu postojećeg razvoda, a sve nakon što se instalacije  blindiraju.</t>
  </si>
  <si>
    <t>Demontirati kompletno, pažljivo, bez neoptrebnog oštećivanja ili zamjene dijela instalacije koji se ne mijenja - odnosno koji ostaje isti.</t>
  </si>
  <si>
    <t>Poduzeti sve mjere osiguranja stabilnosti postojeće konstrukcije prilikom uklanjanja dijelova ili cijelih zidova, podupiranja, skele i sl.</t>
  </si>
  <si>
    <t>Obračun po m3 uklonjenih zidova.</t>
  </si>
  <si>
    <t>Zidovi pregradni i nosivi obostrano žbukani, u sanitarnim čvorovima i kuhinjama i sl. djelomično zidna keramika.</t>
  </si>
  <si>
    <t>Privremeni objekti, ograde, zaštita i oprema pored ostalog obuhvaća uređenje pristupa, privremeno ograđivanje prostora koji mogu poslužiti za odlaganje materijala, doprema i postava građevinskih dizala, ljestvi i penjalice, ograde, zaštitne ograde, skele, platforme, oznake, protupožarnu opremu i sve ostalo potrebno za brzo i sigurno odvijanje rušenja.</t>
  </si>
  <si>
    <t>Obračun po komadu ukonjenog elementa.</t>
  </si>
  <si>
    <t>ZIDOVI PRIZEMLJE DEBLJINE DO 20cm</t>
  </si>
  <si>
    <t>ZIDOVI 1.KAT DEBLJINE DO 20cm</t>
  </si>
  <si>
    <t>Faznost izvođenja radova rušenja i demontaže prilagoditi zahtjevima projekta konstrukcije, odnosno zahtjevima kampadnog podbetoniravanja temelja, te zahtjevima razupiranja konstrukcije u fazi izvođenja i sl.</t>
  </si>
  <si>
    <t>Debljine međukatne konstrukcije i složenost u svemu prema specifikaciji.</t>
  </si>
  <si>
    <t xml:space="preserve">Generalno stavke se uklanjanju prema sljedećim operativnim koracima (uz prethodnu organizaciju mjera osiguranja) za ručno uklanjanje uz strojnu pripomoć: </t>
  </si>
  <si>
    <t>uklanjanje završnih podnih obloga d=2,5-3cm (parket, kamen, keramika, terazzo)</t>
  </si>
  <si>
    <t>Ovisno o zatečenom stanju nakon uklanjanja slojeva podne /stropne međukatne konstrukcije izvođač će prilagoditi tehnologiju izvođenja, za optimalnu dinamiku i rad na maksimalno siguran način.</t>
  </si>
  <si>
    <t>Obračun po m2 kompletno uklonjene konstrukcije poda.</t>
  </si>
  <si>
    <t>Izvesti otpajanje elektroenergetskog priključka prije početka rušenja. Uključivo prilikom ovih radova obavezno konzultiranje predstavnika HEP-a.</t>
  </si>
  <si>
    <t>Obračun prema broju kompletnih priključaka na infrastrukturu.</t>
  </si>
  <si>
    <t>Izvođenje prekida (umrtvljivanja /otpajanja) svih postojećih priključaka na javnu infrastrukturu.</t>
  </si>
  <si>
    <t>Stavka podrazumjeva umrtvljenje priključaka (vodovod, telefon, kanalizacija i sl.) prije početka rušenja i iskopa. Uključivo prilikom ovih radova obavezno konzultiranje predstavnika komunalnih poduzeća.</t>
  </si>
  <si>
    <t>kompl</t>
  </si>
  <si>
    <t>Pažljiva demontaža rasvjetnih tijela i svih elemenata postojeće elektroinstalacije.</t>
  </si>
  <si>
    <t>U stavku je potrebno uključiti rad, utovar, odvoz i gospodarenje otpadom.</t>
  </si>
  <si>
    <t>VODOVOD</t>
  </si>
  <si>
    <t>ODVODNJA</t>
  </si>
  <si>
    <t>PLIN</t>
  </si>
  <si>
    <t>SLABA STRUJA - TELEFON</t>
  </si>
  <si>
    <t>Po uklanjanju pokrova i limarije, pristupa se uklanjanju podkonstrukcije od dasaka, složene drvene podkonstrukcije krovišta. Uklanjanje gk zidova i pregrada i podgleda krovišta predmetom je zasebne stavke koja se izvodi prije uklanjanja krovišta.</t>
  </si>
  <si>
    <t xml:space="preserve">Demontaža građevinske limarije na postojećoj građevini. </t>
  </si>
  <si>
    <t>Uključivo svi pripadni elementi, kao nosači, obujmice, kuke i sl.</t>
  </si>
  <si>
    <t>Izrada rezova za nalijeganje elemenata nove konstruckije za postojeću konstrukciju.</t>
  </si>
  <si>
    <t>Stavka se izvodi kao razni šlicevi za ojačanja veznih greda i stupova, ušlicavanje za spojne veze postojeće konstrukcije i novih ab ploča, kako bi kasniji zahvat funkcionirao kao spregnuta konstrukcija.</t>
  </si>
  <si>
    <t>Izvoditi paralelno sa izradom ojačanja postojeće konstrukcije, uz napomenu kako svi elementi nove konstrukcije ostaju unutar postojeće konstrukcije - bez vidljivih povećanja gabarita na bilo koju stranu zidova. Rezanje provesti dijamantnim vidia dijamantnim priborom uz odgovarajuće vlaženje istih i odvodnju kompletnog viška vode.</t>
  </si>
  <si>
    <t>Uključivo sidrenje i sve potrebne predradnje prilikom izrade ukruta i ujačanja.</t>
  </si>
  <si>
    <t>Postupak se mora izvoditi dok se ne dobije čista, čvrsta i zdrava podloga. Navedene metode samo su općeniti prikaz pravilnog i odgovarajućeg postupkakojeg treba slijediti kod pripreme podloge.</t>
  </si>
  <si>
    <t>RAVNA ŽBUKA - OBIJANJE DOTRAJALIH DJELOVA ŽBUKE U ZONI IZVOĐENJA ZAHVATA</t>
  </si>
  <si>
    <t>Žbuka se otucava ručno do zdravih dijelova, a podloga čistiti od prašine. Na određenim mjestima ostavljaju se reperi. Točne količine radova obračunat će se prema građevinskoj knjizi koju ovjerava nadzorni inženjer.</t>
  </si>
  <si>
    <t>Obračun po m' izvedenog šlica, odnosno po m3 uklonjenog ziđa.</t>
  </si>
  <si>
    <t>ODŠTEMAVANJE MEĐUISPUNE</t>
  </si>
  <si>
    <t>ŠLICEVI I BOČNA PODREZIVANJA</t>
  </si>
  <si>
    <t>Ručno obijanje cementnih dijelova.</t>
  </si>
  <si>
    <t>Ručno obijanje svih intervencija i popravaka od cementne žbuke debljine cca 10cm, u pojasu iznad sokla visine do 30cm, do postojećeg zdravog grubog sloja žbuke ili zida.</t>
  </si>
  <si>
    <t>Obračun po m2 stvarne obijene površine.</t>
  </si>
  <si>
    <t>Čišćenje gradilišta i prirema za primopredaju.</t>
  </si>
  <si>
    <t>VIŠEKRATNO GRUBO ČIŠĆENJE KOMPLETNE ZONE IZVOĐENJA RADOVA (7560m2) I  ODRŽAVANJE ČISTOĆE DJELA PARCELE I SUSJEDNIH OBJEKTA (650m2) U FAZI IZVOĐENJA RADOVA</t>
  </si>
  <si>
    <t>UKUPNO ZAVRŠNO ČIŠĆENJE KOMPLETNOG OBJEKTA - PRIPREMA ZA PRIMOPREDAJU / TEHNIČKI PREGLED (KOMPLETNO PODRUM I PRIZEMLJE), UKLJUČIVO PRANJE SVIH STAVAKA I SL.</t>
  </si>
  <si>
    <t>NAPOMENA BETONI:</t>
  </si>
  <si>
    <t>NAPOMENA OPLATA:</t>
  </si>
  <si>
    <t>OBRAČUN BETON:</t>
  </si>
  <si>
    <t>OBRAČUN OPLATA:</t>
  </si>
  <si>
    <t>Jedinična cijena OPLATE treba obuhvatiti:</t>
  </si>
  <si>
    <t>Mali željezni dijelovi u pocinčanoj izvedbi za kutnike, vilice, plosnati čelik itd. za montažu u spoju s konstrukcijom od  gotovih dijelova konstrukcijske svrhe kao sidra, čelične ploče, kutnici, vilice, plosnati čelik itd. za montažu u spoju s konstrukcijom od gotovih dijelova I SAV PRIČVRSNO SPOJNI MATERIJAL KOJI NIJE MOGUĆE NORMIRATI.</t>
  </si>
  <si>
    <t>A.VII.</t>
  </si>
  <si>
    <t>Stavka se izvodi u sljedećim slojevima:</t>
  </si>
  <si>
    <t>Doprema, postava, skidanje i otprema oplatnog i sustava skele za izvedbu jednostranih betona - osiguranje tijeka izvođenja radova.</t>
  </si>
  <si>
    <t>Oslanjanje skele na nosivu podlogu izvesti preko metalnih podložnih papuča, koje nalježu na podlogu (čvrsta podloga zbijenosti min 80 MN/mm2).</t>
  </si>
  <si>
    <t xml:space="preserve">Minimalna širina skele iznosi 100cm. </t>
  </si>
  <si>
    <t xml:space="preserve">Obračun prema ortogonalnoj projekciji UNUTARNJIH ZIDOVA.  </t>
  </si>
  <si>
    <t>Prije izvedbe limarskih radova obavezno uzeti točne mjere na građevini. Osim ako to pojedinom stavkom nije drugačije specificirano, sve radove izvesti CINKOTIT limom (RAL-boja prema izboru projektanta), potrebne debljine (0,6 mm ili debljim).</t>
  </si>
  <si>
    <t>Sve limarske radove izvoditi CINKOTIT limom d=0,65mm.</t>
  </si>
  <si>
    <t>Vertikale od pocinčanog lima debljine 0,70mm u boji prema odabiru projektanta - komplet sa potrebnim nosačima. Vertikale se spuštaju do dna i spremaju na pripremljeni odvod horizontalne odvodnje.</t>
  </si>
  <si>
    <t>UKUPNO VERTIKALA</t>
  </si>
  <si>
    <t>LIJEVANO-ŽELJEZNA REVIZIJA SA SPOJEM NA KANALIZACIJU</t>
  </si>
  <si>
    <t>izvođač je dužan nabaviti i postaviti kontejnere (kancelarije) za potrebe vođenja gradilišta i koordinacije (1 dvostruki) sa priključkom na Internet i elektro gradilišnu mrežu te osiguranim namještajem (stol i stolice za sastanke + 2 dodatna radna mjesta s ormarem za dokumentaciju) s klimatizacijom/grijanjem.</t>
  </si>
  <si>
    <t>U kontejneru za nadzor treba biti postavljen (unajmljen) i aparat za vodu.</t>
  </si>
  <si>
    <t>DVOSTRANA OPLATA</t>
  </si>
  <si>
    <t>Sve stavke podrazumijevaju odvoz i uklanjanje nakon rušenja i usitnjavanja na gradilištu, uključivo i transport kompletnog viška materijala na deponij udaljen do 25km od gradilišta, sa plaćanjem svih pristojbi za zbrinjavanje otpada. OBRAČUN KOLIČINA ISKLJUČIVO U SRASLOM STANJU - U OBRAČUNU GRAĐEVINSKE KNJIGE NIJE MOGUĆE DODAVATI KOEFICIJENTE RASTRESITOSTI NA RUŠENJU, ODVOZU, ZBRINJAVANJU I TRANSPORTU - RAZLIKA ZA FAKTOR MORA BITI ISKAZANA U OKVIRU JEDINIČNE CIJENE.</t>
  </si>
  <si>
    <t>Mjere osiguranja primjeniti na predmetne stropne ploče i na konstruktivne i nekonstruktivne elemente na koje uklanjanje utječe, te su uključene u jediničnu cijenu rušenja, bez obzira na dulljinu raspona i visinu podpiranja. Maksimalna visina podupiranja do 350cm.</t>
  </si>
  <si>
    <t>Prema potrebi osigurati uklanjanje u segmentima.</t>
  </si>
  <si>
    <r>
      <rPr>
        <b/>
        <sz val="8"/>
        <rFont val="Arial"/>
        <family val="2"/>
        <charset val="238"/>
      </rPr>
      <t>NAPOMENA:</t>
    </r>
    <r>
      <rPr>
        <sz val="8"/>
        <rFont val="Arial"/>
        <family val="2"/>
        <charset val="238"/>
      </rPr>
      <t xml:space="preserve">
Krovne plohe obračunate prema stvarnoj količini - ne tlocrtnoj projekciji.</t>
    </r>
  </si>
  <si>
    <t>NAPOMENA: 
IZVOĐAČ JE U OBVEZI NAPRAVITI PROJEKT SKELE, KOJI JE UKLJUČEN U JED.CIJENU STAVKI. U SKLADU SA TEHNOLOGIJOM IZVOĐENJA URAČUNATI ROK TRAJANJA IZVOĐENJA RADOVA.</t>
  </si>
  <si>
    <t>DVOSTRUKI PLOJ PVC DEBELE TRANSPARENTE FOLIJE, SA MEĐUSLOJEM TRANSPORTNIH SPUŽVICA - ZAŠTITA OD OŠTEĆENJA ZA SVE ELEMENTE INTERIJERA I EKSTERIJERA KOJI SE ZADRŽAVA PREMA IZVIDU "IN SITU" I ODREDBAMA SLUŽBENOG PREDSTAVNIKA GZZZSKP</t>
  </si>
  <si>
    <r>
      <rPr>
        <b/>
        <sz val="8"/>
        <rFont val="Arial"/>
        <family val="2"/>
        <charset val="238"/>
      </rPr>
      <t>NAPOMENA:</t>
    </r>
    <r>
      <rPr>
        <sz val="8"/>
        <rFont val="Arial"/>
        <family val="2"/>
        <charset val="238"/>
      </rPr>
      <t xml:space="preserve">
Posebnu pozornost obratiti na zaštitu stubišta i pripadnih elemenata opreme interijera (nagazne ploče, rukohvati, podne obloge i stolarija), kao i unutarnja vrijedna i reprezentativna vanjska stolarija - kao podloga za izradu replike). Radove koordinirati u svemu sa službenim predstavnikom GZZZSKP - prije početka izvođenja radova rušenja i demontaža).</t>
    </r>
  </si>
  <si>
    <t>NAPOMENA:
SVA RUŠENJA I DEMONTAŽE IZVESTI NA NAČIN DA SE ZADRŽAVAJU U POTPUNOSTI STUBIŠTA I PRIPADAJUĆA OPREMA INTERIJERA (NAGAZNE PLOČE, RUKOHVATI, PODNE OBLOGE I STOLARIJA), FASADNA PLATNA SA
SVIM PROFILACIJAMA, UNUTARNJA VRIJEDNA STOLARIJA (KAO PODLOGA ZA IZRADU REPLIKE) I VANJSKA STOLARIJA, UZ MAKSIMALNU ZAŠTITU ISTIH KOJA SE PROVODI U OKVIRU GRUPE PRIPREMNIH RADOVA OVOG TROŠKOVNIKA.</t>
  </si>
  <si>
    <t>NAPOMENA:
PRIPREMNE RADOVE U POTPUNOSTI KOORDINIRATI SA RADOVIMA RUŠENJA I DEMONTAŽE I U KORDINACIJI SA NADLEŽNIM PREDSTAVNIKOM GZZZSKP; SVE ZAŠTITE PROVESTI NA NAČIN DA SE ZADRŽAVAJU U POTPUNOSTI STUBIŠTA I PRIPADAJUĆA OPREMA INTERIJERA (NAGAZNE PLOČE, RUKOHVATI, PODNE OBLOGE I STOLARIJA) I SL.</t>
  </si>
  <si>
    <t>Petrica Balija, dipl.ing.arh.</t>
  </si>
  <si>
    <t>RAZINA 3: POJAČANJE KONSTRUKCIJE</t>
  </si>
  <si>
    <t>Injektiranja se izvode po završetku popunjavanja sljubnica i fuga, kako injekcijski materijal nebi ispadao iz zone zidova koja se popunjava.</t>
  </si>
  <si>
    <t>U cijenu stavke je uključen sav rad, materijal, transport, te radna skela, bez posebnog naplaćivanja i potraživanja za mjesta sidrenja pribora za injektiranje, pakera i pripadnog stroja za tlačenje injekcijske mase.</t>
  </si>
  <si>
    <t>Jedinična cijena radova injektiranja mora sadržavati:</t>
  </si>
  <si>
    <t>Izvedba injekcijskih bušotina za sanaciju građe zida.</t>
  </si>
  <si>
    <t>Rupe izbušiti simetrično, ako je moguće u kvadratnom rasteru na razmaku 50-100cm. Za strukture tanje od 60cm, mješavine se injektira samo na jednoj strani, a kod struktura debljih od 60cm mješavina se injektira u obje strane.</t>
  </si>
  <si>
    <t xml:space="preserve">Izbušiti rupe promjera 3-4 cm ne horizontalu ili pod kutom 30º-40º u koje se ugrađuju plastične štrcaljke promjera 10-15mm kroz koje se injektira mješavina pod pritiskom (max 3 atm). </t>
  </si>
  <si>
    <t>Obračun po m2 i kom bušotine i kompletno pripreme za ugradnju pakera za injektiranje za m2 zida.</t>
  </si>
  <si>
    <t>UNUTARNJA STRANA - ZIDOVI</t>
  </si>
  <si>
    <t>Injektiranje zidova.</t>
  </si>
  <si>
    <t xml:space="preserve">Prije injektiranja pripremljene mješavine, unutrašnost strukture koja se učvršćuje mora se potpuno zasititi vodom. Dan prije izvođenja radova dobro natopiti vodom unutrašnjost strukture kroz iste rupe kroz koje će se kasnije injektirati mješavina. </t>
  </si>
  <si>
    <t>U međuvremenu će sav višak vode u unutrašnjosti ispariti. Sva mjesta gdje bi mješavina mogla curiti prethodno se trebaju zatvoriti brzovezujućim cementom koji se nakon injektiranja odstranjuje.</t>
  </si>
  <si>
    <t>Provedba injektiranja pripremljenom smjesom pod pritiskom od 1atm. Injektiranje se izvodi pažljivo u fazama po visini od cca 1,5m zida.</t>
  </si>
  <si>
    <t xml:space="preserve">Raditi s prekidima, kako bi injekcijska masa postigla određenu čvrstoću, čime se izbjegava pojava jačeg tlaka u praznom prostoru. </t>
  </si>
  <si>
    <t>Obračun po m2 injektiranog zida.</t>
  </si>
  <si>
    <t>Injektiranje zidova pod jačim tlakom.</t>
  </si>
  <si>
    <t>Stavka se izvodi na pozicijama debljeg presjeka u svemu po izvidu i stvarnoj potrošnji "in situ".</t>
  </si>
  <si>
    <t>Sastav mješavine injekcijske smjese- hidratizirano vapno: cement: pijesak= 40%:30%:30%. Tlačna čvrstoća 2-3 N/mm2, bez promjene volumena.</t>
  </si>
  <si>
    <t>Uključivo otprašivanje zida, čišćenje fuga zrakom pod pritiskom, izrada bušenih rupa 9 kom/m2 (u fugama kamenog ziđa, dubina 80-100cm), ugradnja injekcijskih cjevčica ø12-19mm i brtvljenje cementnim mortom.</t>
  </si>
  <si>
    <t>Cijenom je obuhvaćen kompletan rad, materijal i radna skela do potpune gotovosti.</t>
  </si>
  <si>
    <t>Ispitivanja injekcijske smjese za injektiranje ziđa - prije izvođenja radova i svakodnevno tijekom izvedbe radova injektiranja.</t>
  </si>
  <si>
    <t>Izrada dokumentacije i vođenje evidencije  o injektiranju nezavisno od građevinskog dnevnika.</t>
  </si>
  <si>
    <t>Vođenje evidencije injektiranja s navođenjem broja svake pozicije, dokumentiranjem iste u tlocrtima/nacrtima zgrade, evidentiranjem vrste injekcijske smjese, utroška smjese i tlaka injektiranja.</t>
  </si>
  <si>
    <t>Uključivo svakodnevno fotodokumentiranje.</t>
  </si>
  <si>
    <t>Popravak oštećenih dijelova zida.</t>
  </si>
  <si>
    <t>Popravak oštećenih dijelova zida nastalih ispadanjem opeke. Stavkom je obuhvaćeno vađenje dotrajale opeke iz ležajeva i ponovno zidanje novom punom opekom u produženom mortu. Prilikom zidanja treba poštivati postojeći vez opeke, a kod istaknutih dijelova konstrukcije vijenaca opeku odsjecanjem prilagoditi izvornom obliku.</t>
  </si>
  <si>
    <t>Postojeće nepravilnosti i šupljine poravnati odgovarajućim mortom, osušiti vlagu, icvjetavanja suho očetkati i otprašiti, eventualno trusne dijeove u potpunosti ukloniti, zamijeniti i poravanati.</t>
  </si>
  <si>
    <t>Obračun po m2 saniranog zida, a prema prethodnom pregledu i upisu nadzornog inžinjera u građevinski dnevnik.</t>
  </si>
  <si>
    <t>ZIDOVI</t>
  </si>
  <si>
    <t>ZIDOVI PROČELJA</t>
  </si>
  <si>
    <t>Popunjavanje očišćenih sljubnica mortom.</t>
  </si>
  <si>
    <t>Stavka obuhvaća ugrađivanje novog morta visoke duktilnosti na osnovi hidrauličkog vapna i eko-pucolana, maksimalne veličine agregata 15mm.</t>
  </si>
  <si>
    <t>Mort se nanosi između elemenata ziđa lopaticom, lagano pritiskajući kako bi poboljšali prionjivost. Višak morta treba ukloniti odmah nakon ugranje, te ako je potrebno očistiti sljubnice vlažnom spužvom ili četkom.</t>
  </si>
  <si>
    <t>Klasifikacija: EN 998-2 - G tip mort, razred M 5.</t>
  </si>
  <si>
    <t>Izrada pojačanja konstrukcije FRCM sustavom.</t>
  </si>
  <si>
    <t>Stavka se izvodi ovisno o pozicijama sa vanjske ili unutarnje strana crkve, NA NAČIN SA SE PO INJEKTIRANJU I POPUNJAVANJU PUKOTINA PRISTUPI IZVEDBI SUSTAVA SA KARBONATNIM MREŽAMA.</t>
  </si>
  <si>
    <t>Debljina morta oko 5-6 mm. Podloga mora biti čista (vlaga u podlozi mora biti ≤6%) bez masti i prašine i odvajajućih djelova.</t>
  </si>
  <si>
    <t>Mrežica se polaže u mort dok je još svjež, sa preklopom mrežice po dužini oko 20 cm.</t>
  </si>
  <si>
    <t>Drugi, odnosno završni sloj morta, se izvodi na položenu mrežicu, debljina morta ne smije biti manja od 4 mm i mora kompletno pokrivati mrežicu.</t>
  </si>
  <si>
    <t>Mrežice sustava se fiksiraju odgovarajućim sidrima u konstrukciju, u  svemu prema uputama proizvođača sustava.</t>
  </si>
  <si>
    <t>U cijenu stavke je uključen sav materijal, rad i potrebna sredstva i pribor, te radne građevinske platforme i skela.</t>
  </si>
  <si>
    <t>U cijenu su uključeni rad i sav materijal.</t>
  </si>
  <si>
    <t>Užad služi za sidrenje prethodno postavljenog FRCM sustava. Sidrenje se sastoji od:</t>
  </si>
  <si>
    <t>bušenja i ispuhivanje rupa po rubovima plohe, na svakih 50cm u slučaju vezanja svodova s obodnim zidovima te 2 kom/m2 u slučaju sidrenja zidnih ploha; dio koji treba umetnuti u rupu impregnira se tekućom epoksidnom smolom i zatim posipa pijeskom,</t>
  </si>
  <si>
    <t>Kit je normalno vezujući epoksi kit na bazi epoksi smola i finog pijeska.</t>
  </si>
  <si>
    <t>Sanacija pukotina prošivanjem šipkama.</t>
  </si>
  <si>
    <t>Stavka podrazumijeva ispunjavanje sljubnice mortom za vezanje, rebrastu šipku Ø8 duljine cca 1m koja se ugrađuje/utapa u svježi mort s obje strane zida (50 cm lijevo i desno od osi pukotine) i ponovno ispunjavanje sljubnice mortom do kraja.</t>
  </si>
  <si>
    <t>Obračun po m' obodnog zida.</t>
  </si>
  <si>
    <t>UNUTARNJI ZIDOVI</t>
  </si>
  <si>
    <t>SVODOVI</t>
  </si>
  <si>
    <t>Za visine se obračunavaju projektirane čiste visine. Stavka uključuje sve prostorije na kojima je prethodno u potpunosti uklonjena žbuka, uključivo rabitziranje spojeva različitih materijala te dijelova sa termoizolacijom (alkalnootporno stakleno rabitz pletivo).</t>
  </si>
  <si>
    <t>CEM.ŠPRIC; D = 0,20 -0,30cm
ILI ALTERNATIVNO KVARCNA DUBINSKA IMPREGNACIJA</t>
  </si>
  <si>
    <t>GRUBA ŽBUKA; D = 2-3cm</t>
  </si>
  <si>
    <t>FINA ŽBUKA; D = 0,3-0,5cm</t>
  </si>
  <si>
    <t>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t>
  </si>
  <si>
    <t>Prije početka pokrivanja krova sva limarija krova mora biti gotova i postavljena.</t>
  </si>
  <si>
    <t>Jedinična cijena obuhvaća sav rad, materijal, transport do gradilišta i sav horizontalan i vertikalan transport na gradilištu, te sav sitni spojni i omoćni materijal. Sve radove treba izvest stručno i solidno, prema tehničkim propisima i pravilima dobrog zanata.</t>
  </si>
  <si>
    <t>Norme za pokrivačke radove:</t>
  </si>
  <si>
    <t>Norme za tesarske radove:</t>
  </si>
  <si>
    <t>Ove napomene mijenjaju se ili nadopunjuju opisom pojedine stavke troškovnika, te zajedno uz POSEBNE - OPĆE NAPOMENE čine sastavni dio troškovnika i osnovu formiranja svake jedinične cijene.</t>
  </si>
  <si>
    <t>Popravak tesarske dvostrešne podkonstrukcije za prihvat krova.</t>
  </si>
  <si>
    <t>Popravak krovne potkonstrukcije izvodi se u ravnini postojećeg krovišta, na poziciji prethodno demontiranih slojeva krovišta (završni pokrov, letve i djelomično uklonjeni dotrajali rogoci), a sve po izvedbi unutarnje prostorne ČELIČNE KONSTRUKCIJE ojačanja konstrukcije svodova.</t>
  </si>
  <si>
    <t>Raster krovne konstrukcije i rogova u svemu prema konstrukciji postojećeg krovišta.</t>
  </si>
  <si>
    <t>Kompletna građa antiinsekticidno i antifungicidno zaštićena, prije polaganja završnog sloja hidroizolacije.</t>
  </si>
  <si>
    <t>U cijenu stavke je uključen sav rad, materijal i transport, uključivo sve vijke sa brtvom i sav sitni materijal i pribor.</t>
  </si>
  <si>
    <t>KONSTRUKCIJA ROGOVA dim. PRESJEKA 12/18cm DO MAX. 18-24cm, U SVEMU PREMA ZATEČENOM STANJU</t>
  </si>
  <si>
    <t>RAZNA NERAZVRSTANA SUHA GRAĐA ZA PREMOŠĆENJE I IZRADU RAZNIH UKRUTA I SL.</t>
  </si>
  <si>
    <t>TESARSKI RADOVI</t>
  </si>
  <si>
    <t>TESARSKI RADOVI UKUPNO</t>
  </si>
  <si>
    <t>SANACIJA KAPILARNE VLAGE</t>
  </si>
  <si>
    <t>Priprema površine zida pranjem vodom pod visokim pritiskom.</t>
  </si>
  <si>
    <t>Stavka se izvodi pranjem vodom pod visokim pritiskom min. 250 bara, kako bi se uklonile površinske nečistoća, salitra i sl. Uključeno skupljanje nečistoća i odvoz na lokalni deponij. Za skupljanje vode potrebno napraviti upojne otvore u podu za skupljanje nečistoća. Radove izvesti prema upotama nadzornog inžinjera. Obračun po m2 površine.</t>
  </si>
  <si>
    <t>Izrada i ugradnja izravnavajuće vodonepropusne cementne žbuke na podrumskim zidovima.</t>
  </si>
  <si>
    <t>Izrada i ugradnja izravnavajuće vodonepropusne cementne žbuke na podrumskim zidovima u 2 sloja minimalne debljine 12mm (svaki sloj debljine min. 6mm), izvedenom sa specijalnim dodatkom na bazi silikata i anorganskih dodataka. Dodatak se razrjeđuje sa vodom u omjeru 1:10. Žbuka se mora preklapati sa slojevima na podu.</t>
  </si>
  <si>
    <t>Radove izvesti prema uputama proizvođača materijala i nadzornog inžinjera. Obračun po m2.</t>
  </si>
  <si>
    <t>ZID U PODRUMU</t>
  </si>
  <si>
    <t>STROP U PODRUMU</t>
  </si>
  <si>
    <t>Dobava i ugradnja temeljne žbuke i grube žbuke, svjetle bež boje.</t>
  </si>
  <si>
    <t>Dobava i ugradnja temeljne žbuke i grube žbuke, svjetle bež boje, na bazi prirodnog hidrauličkog vapna NHL 3.5, klase R. Žbuka se nanosi u slojevima debljine do 20mm. Ukupna debljina 40mm. Obračun po m2 površine.</t>
  </si>
  <si>
    <t>Karakteristike žbuke: specfična gustoća: min. 1,40 kg/L +/- 0,05 kg/L, maksimalno zrno agregata: 2.5 mm, tlačna čvrstoća: min. 2,5MPa, prionjivost na podlogu: min.0,2 MPa, koeficijent otpornosti na prolaz vodene pare: μ ≤ 15, toplinska provodljivost: min. 0,42 W/mK, prodiranje vode nakon 24 sata: maks. 4mm.</t>
  </si>
  <si>
    <t>Dobava i ugradnja završne fine paropropusne becementne žbuke.</t>
  </si>
  <si>
    <t>Dobava i ugradnja završne fine paropropusne becementne žbuke, na podrumskim zidovima, debljine 2-3mm.  Karakteristike žbuke: specfična gustoća mort: min. 1,35 ± 0,05 kg/L, paropropusnost: Sd = maks. 0.345m. Radove izvesti prema uputama proizvođača materijala. Obračun po m2 obrađene površine.</t>
  </si>
  <si>
    <t>Proizvod  se ugrađuje jednostrano u izbušene otvore Ø12mm za razmaku 12cm, u jednoj ravnini sljubnica. Nakon utiskivanja mase na bazi silana otvori se zatvore sa gumenim čepovima ili mortom. Nakon perioda migracije silana (7-10 dana), završno se otvori zatvaraju sa epoksidnim / poliesterskim ljepilom / mortom. Radove izvesti prema uputama proizvođača materijala. Obračun po m1 površine zida.</t>
  </si>
  <si>
    <t xml:space="preserve">Dobava i ugradnja dekorativne paropropusne boje na bazi vapna. </t>
  </si>
  <si>
    <t>Karakteristike: specfična gustoća mort: min. 1,35 ± 0,05 kg/L, paropropusnost: Sd = maks. 0.345M. Ton boje po odabiru projektanta. Boja se nanosi u dva sloja. Obračun po m² obrađenog zida</t>
  </si>
  <si>
    <t>OGRADA OKO GRADILIŠTA (dužina cca 150 m')</t>
  </si>
  <si>
    <t>Stavka se izvodi u dogovoru sa nadzornim inženjerom. Obračun po kom nefunkcionalnog dimnjaka, duljine do 15,50m'.</t>
  </si>
  <si>
    <t>UKUPNO DO 320kom RASVJETNIH TIJELA</t>
  </si>
  <si>
    <t>Odvajanje zoni zahvata izvođenja otvora - ZAŠTITA ELEMENATA INTERIJERA I OPREME.</t>
  </si>
  <si>
    <t xml:space="preserve">Radovi uključuju i zaštitu električnih i plinskih instalacija, a posebice plinskoga brojila, razvodnog ormara struje i brojila potrošnje struje, ako postoje u zoni sanacijskih radova. Po dovršetku radova sve treba vratiti u prvobitni položaj i stanje prije početka sanacije.
</t>
  </si>
  <si>
    <t>Stavka obuhvaća zaštitu kompletno otvora uz vanjsku stolariju (po uklanjanju iste), te zaštitu podova stubišta i ograde stubišta (rukohvat, ograda, stolarija) od oštećenja prilikom izvođenja radova. Stavka uključuje sve radnje na pomicanju i zaštiti namještaja i uređaja od oštećenja i prašine, zaštitu postojećih  podnih  obloga od mehaničkog oštećenja, od oštećenja prilikom korištenja radnih ljestvi, skela, pokretnih skela i platformi te od padanja dijelova žbuke i opeke sa zidova.</t>
  </si>
  <si>
    <t>DVOSTRUKI SLOJ VALOVITOG KARTONA I DVOSTRUKI SLOJ PUNE PVC FOLIJE - PROZORSKI I OTVORI VRATA STUBIŠTA I HODNIKA</t>
  </si>
  <si>
    <t>Stolarija se štiti lijepljenjem DVOSTRUKOG SLOJA VALOVITOG KARTONA NA STAVKE NEPROVIDNIH VRATA, ODNOSNO DVOSTRUKOG REDA PVC PROZIRNE FOLIJE 0,1mm (ne folije za soboslikarsko ličilačke radove) po plohi vratnih /prozorskih krila i pripadnih dovratnika /doprozornika, na podkonstrukciji od letvi /štafli - u poziciji VANJSKIH OTVORA, ODNOSNO U SVEMU PREMA SPECIFIKACIJI.</t>
  </si>
  <si>
    <t>ZAŠTITA PODOVA I OPREME U FAZI IZNOŠENJA MATERIJALA - DVOSTRUKI SLOJ PVC TRANSPARENTNE FOLIJE, NA SLOJU VALOVITOG KARTONA</t>
  </si>
  <si>
    <t>DVOSTRUKI PLOJ PVC FOLIJE, NA SLOJU GUSTOG TKANOG FILCA I OSB PLOČA DEBLJINE 11mm ZAŠTITA PODOVA STUBIŠTA</t>
  </si>
  <si>
    <t>DVOSTRUKI PLOJ PVC FOLIJE, NA SLOJU GUSTOG TKANOG FILCA ZAŠTITA OGRADE STUBIŠTA</t>
  </si>
  <si>
    <t>Troškovi koordinacije sa Elektrom i javnom rasvjetom.</t>
  </si>
  <si>
    <t>Stavka obuhvaća sve radove na privremenom izmještanju el.energetskog kabela, spoja građevine sa glavnim napojnim kabelom, kao i sav izmještaj svih instalacija i eventualne troškove izmještaja i/ili privremene demontaže elemenata spojeva na priključak struje i po potrebi javne rasvjete, uključivo i koordinaciju sa nadležnim distributivnim poduzećem.</t>
  </si>
  <si>
    <t>Dovođenje građevine u beznaponsko stanje i naknadno puštanje napona, po završetku izvedbe svih radova.</t>
  </si>
  <si>
    <t>Obračun prema broju kompletnih priključaka na infrastrukturu; stavka uključuje dovođenje građevine u beznaponsko stanje prije početka izvođenja radova, i naknadno dovođenje u stanje napona po završetku izvođenja svih radova.</t>
  </si>
  <si>
    <t>Radove izvodi isključivo ovlašteni električar u koordinaciji sa HEP-om.</t>
  </si>
  <si>
    <r>
      <rPr>
        <b/>
        <sz val="8"/>
        <rFont val="Arial"/>
        <family val="2"/>
        <charset val="238"/>
      </rPr>
      <t>NAPOMENA:</t>
    </r>
    <r>
      <rPr>
        <sz val="8"/>
        <rFont val="Arial"/>
        <family val="2"/>
        <charset val="238"/>
      </rPr>
      <t xml:space="preserve">
Prije demontaže obavezno provesti i očitanje brojila.</t>
    </r>
  </si>
  <si>
    <t>Izvođenje umrtvljenja priključaka koordinirati sa izradom gradilišnih priključaka i stavku izvoditi samo po potrebi i ukoliko ona osigurava rad svih sudionika na siguran način.</t>
  </si>
  <si>
    <t>Po završetku radove, ponovna naknadna uspostava funkcionalnosti istuh - u cijeni stavke.</t>
  </si>
  <si>
    <t>Stavkom obuhvaćena kontrola izvođenja i faznosti radova, te po potrebi dodana istraživanja žbuke i boje nakon postave skele, a prije rušenja i demontaža, radi utvrđivanja sastava i izgleda u raznim povijesnim razdobljima.</t>
  </si>
  <si>
    <t>Prema odredbama GZZZSK otvoriti konzervatorske sonde na ravnim površinama, odnosno na zoni pilastra i kapitela stupova i svih istaknutih dijelova prozorskih vijenaca i pilastra, nadprozornih lukova, kapitela i baza pilastara, kiparskim elementima, te stolariji i bravariji.</t>
  </si>
  <si>
    <t xml:space="preserve">Konzervatorska istraživanja žbuke i boja pročelja nakon postave skele, a prije rušenja i demontaže, radi utvrđivanja izgleda pročelja u raznim povijesnim razdobljima, te radi utvrđivanja obrada elemenata. </t>
  </si>
  <si>
    <t>Prema odredbama GZZZSKP-a otvoriti konzervatorske sonde na ravnim površinama, u zoni podnožja, na vučenim profilacijama vijenaca, ertama prozora, oko vrata ulaza, te stolariji i bravariji, kao i na raznim pozicijama unutarnjih reprezentativnih žbuka, oslika i sl. Stavka uključuje izradu nacrta istraživanja s ucrtanim i opisanim nalazima.</t>
  </si>
  <si>
    <t xml:space="preserve">Stavka uključuje izradu nacrta istraživanja s ucrtanim i opisanim nalazima. </t>
  </si>
  <si>
    <t>IZRADA IZVJEŠTAJA SA PRIPADNIM NACRTIMA</t>
  </si>
  <si>
    <t>Dodatni restauratorski istražni radovi.</t>
  </si>
  <si>
    <t>O potrebi za istima odlučuju projektant i nadležni konzervator, a potvrđuje ih nadzorni inženjer.</t>
  </si>
  <si>
    <t>Stavka obuhvaća istražne radove, pregled profilacija, oslika i žbuke, na mjestima gdje se zadržava izvorni žbukani sloj, odnosno na svim pozicijama zadržavanja oslika i sl.</t>
  </si>
  <si>
    <t>Po definiranju pozicija i pregledu uslojenosti oslika i žbuke (uz permanentu izradu fotodokumentacij sa tehničkim opisom metodologije provođenja ispitivanja i analize, pristupa se izradi elaborata, dok se dnevnik izvođenja radova sa evidentiranjem svih radova i pozicija izrađuje svakodnevno).</t>
  </si>
  <si>
    <t>IZRADA IZVJEŠTAJA SA UNOSOM POZICIJA I FOTODOKUMENTACIJSKIM ELABORATOM</t>
  </si>
  <si>
    <t>Izrada projekta izvedenog stanja.</t>
  </si>
  <si>
    <t>Stavka se izvodi po završetku svih radova, a obuhvaća detaljnu izmjeru, višekratni obilazak lokacije, te izradu detaljne fotodokumentacije, uključujući izradu nacrta specifičnih i bitnih pozicija sanacije, kao i evidentiranje pozicija na kojima će biti provedena eventualno dodatna konzervatorska istraživanja i radovi.</t>
  </si>
  <si>
    <t>Projektom također obuhvatiti sve mjerodavne podatke iz laserskog i geodetskog snimanja, kako bi navedena bila u potpunosti evidentirana kroz zajedničke nacrte i projekt.</t>
  </si>
  <si>
    <t>Stavku izvodi ovlašteni projektant, odnosno tvrtka ovlaštena za rad na zaštićenom kulturnom dobru.</t>
  </si>
  <si>
    <t>IZRADA PROJEKTA IZVEDENOG STANJA</t>
  </si>
  <si>
    <t>Izrada fotodokumentacijskog elaborata.</t>
  </si>
  <si>
    <t>Stavka obuhvaća izradu fotodokumentacije svih površina s kojih se skidaju slojevi (zidovi i podovi) te praćenje procesa obnove, posebice u zonama koje su od veće povijesne vrijednosti, a koje određuje nadležni konzervatorski odjel.</t>
  </si>
  <si>
    <t>NAKNADNA ISPITIVANJA (cca 80m2 ŽBUKE I DO 72m' VUČENIH PROFILACIJA I SL.)</t>
  </si>
  <si>
    <t>Stavka se izvodi isključivo po nalogu konzervatorske službe, a obuhvaća dodatne istražne radove u neistrazenim dijelovima zgrade (prostorije prvog kata i prizemlja, te pročelja).</t>
  </si>
  <si>
    <t xml:space="preserve">Čišćenje sa odvozom. </t>
  </si>
  <si>
    <t xml:space="preserve">Višekratno čišćenje viška materijala sa odvozom na gradski deponij udaljen do 30km od gradilišta.  </t>
  </si>
  <si>
    <t>Stavkom obuhvatiti sav višak materijala iz radova rušenja i demontaže i fasaderskih radova, sa ručnim i strojnim transportom, te utovarom na kamion. U cijenu uključiti ručni utovar, te potpuno otklanjanje viška materijala i odvoz na deponij sa plaćanjem svih zakonskih pristojbi.</t>
  </si>
  <si>
    <t>Stavka ne obuhvaća smeće koje je eventualno ostalo od pojedinih izvođača građevinskih ili obrtničkih radova, jer je svaki sudionik u gradnji dužan odstraniti vlastiti otpad. Izvodi se po nalogu i odobrenju nadzornog inženjera.</t>
  </si>
  <si>
    <t>PODRUM</t>
  </si>
  <si>
    <r>
      <rPr>
        <b/>
        <sz val="8"/>
        <rFont val="Arial"/>
        <family val="2"/>
        <charset val="238"/>
      </rPr>
      <t>NAPOMENA:
TRANSPORT I ODVOZ VIŠKA MATERIJALA, ŠUTE, AMBALAŽE I SL. (ISKLJUČIVO ZAVRŠNO ČIŠĆENJE); MATERIJAL OD RUŠENJA I DEMONTAŽA I OBIJANJA SE OBRAČUNAVA U OKVIRU RADOVA RUŠENJA I DEMONTAŽE</t>
    </r>
    <r>
      <rPr>
        <sz val="8"/>
        <rFont val="Arial"/>
        <family val="2"/>
        <charset val="238"/>
      </rPr>
      <t xml:space="preserve">
Investitor i nadzorna služba imaju pravo zahtijevati dokaz o urednom zbrinjavanju odvezenog otpada.</t>
    </r>
  </si>
  <si>
    <t>UKUPNO VIŠEKRATNO ČIŠĆENJE ZONE IZVOĐENJA RADOVA (TLOCRTNA PROJEKCIJA 680,00m2 NETO - KOMPLET ZONA IZVOĐENJA RADOVA U INTERIJERU) ISPOD I UZ IZVEDENU SKELU DO 150m2; ODNOSNO cca. 530m2 ISPOD UNUTARNJIH SKELA U SVIM POZICIJAMA)</t>
  </si>
  <si>
    <t>VANJSKE SKELE</t>
  </si>
  <si>
    <t>TUNELSKA SKELA - ZAŠTITA PODNOŽJA I PROLAZNIKA (ORTOGONALNA TLOCRTNA PROJEKCIJA U DIJELOVIMA ULAZA U GRAĐEVINU)</t>
  </si>
  <si>
    <t>UNUTARNJA SKELA</t>
  </si>
  <si>
    <t>SKELA - VANJSKI DIO UZ OPHOD OKO GRAĐEVINE, SA TUNELSKOM ZAŠTITOM SKELE U DJELU PODNOŽJA - ZAŠTITA PROLAZA PROLAZNIKA U UKUPNOJ DUŽINI DO 25m'; VISNA SKELE DO 10,30m' U ULIČNOM DJELU, ODNOSNO DO 10,20m' U DJELU UZ BOČNI VANJSKI PROLAZ</t>
  </si>
  <si>
    <t>UNUTARNJA SKELA IMA KOMUNIKACIJSKE PLATFORME NA NIVOU PUNE ETAŽE, ODNOSNO U NIVOIMA PODESTIJU UNUTARNJEG POSTOJEĆEG STUBIŠTA</t>
  </si>
  <si>
    <t>SKELA - UNUTARNJA SKELA U FAZI OBRADE ZIDOVA STUBIŠTA</t>
  </si>
  <si>
    <t>Unutarnja cijevna skela za teško opterećenje - korištenje za radove izvođenja FRCM sustava.</t>
  </si>
  <si>
    <t>SKELA ZA OBRADU UNUTARNJIH ZIDOVA FRCM SUSTAVOM</t>
  </si>
  <si>
    <t>Strojno ili ručno obijanje žbuke, čišćenje od prašine, odstranjivanje raspucalih i olabavljenih dijelova kamena/cigle i morta. Stavka obuhvaća i čišćenje podloge i fuga čeličnim četkama od svih ostataka žbuke, prašine, cementne skramice, ulja, masnoća, nepoznatih tvari, hrđe. Dubina čišćenja fuga u ziđu od cigli do 3cm.</t>
  </si>
  <si>
    <t>Postupak se mora izvoditi dok se ne dobije čista, čvrsta i zdrava podloga. Navedene metode samo su općeniti prikaz pravilnog i odgovarajućeg postupka kojeg treba slijediti kod pripreme podloge.</t>
  </si>
  <si>
    <t>Obračun po m2 ortogonalne projekcije površine.</t>
  </si>
  <si>
    <t>RAVNA ŽBUKA NA STROPNOJ DAŠČANOJ KONSTRUKCIJI - OBIJANJE DOTRAJALIH DJELOVA ŽBUKE U ZONI IZVOĐENJA ZAHVATA, SA SLOJEM DASAKA</t>
  </si>
  <si>
    <t>Žbuka se uklanja do oplate od dasaka - uključivo donji red dasaka, trstike i eventualnog rabitz pletiva i mreže, kompletno kao priprema za kasnije polaganje OSB ploča. U poziciji podgleda stubišta koje se zadržava predviđeno uklanjanje završnog naliča i tankoslojne žbuke, te žbuke do temeljne žbuke, u područjima oštećenja kompletno do tetiva.</t>
  </si>
  <si>
    <t xml:space="preserve">Strojno ili ručno obijanje žbuke, čišćenje od prašine, te uklanjanje daščane obloge. </t>
  </si>
  <si>
    <t>RAVNA ŽBUKA - OBIJANJE DOTRAJALIH DJELOVA ŽBUKE SA POZICIJA PODGLEDA STUBIŠTA</t>
  </si>
  <si>
    <t>Uključivo čišćenje zida od ostataka morta sa žičanim četkama, te čišćenjem reški u dubinu 2cm sa skobama te pranje zidova od ostataka nečistoća visokotlačnim čistačem pod tlakom do 300bara.</t>
  </si>
  <si>
    <t>RUČNO OBIJANJE CEMENTNE ŽBUKE - PROČELJA</t>
  </si>
  <si>
    <t>RUČNO OBIJANJE CEMENTNE ŽBUKE - UNUTARNJE PROSTORIJA PODRUMA I DJELA PRIZEMLJA</t>
  </si>
  <si>
    <t xml:space="preserve">Skidanje postojećeg pokrova od biber crijepa s četverostrešnog kosog krova, nagiba 36°. Skida se pokrov s cijele površine krova. U cijenu uključen sav rad, materijal i transport potreban za dovršenje stavke, te transport uklonjenog crijepa na gradilišni deponij i odvoz na gradski deponij. Obračun po m2 ortogonalne tlocrtne projekcije površine krova. </t>
  </si>
  <si>
    <t>DVOSTRUKI SLOJ VALOVITOG KARTONA I DVOSTRUKI SLOJ PUNE PVC FOLIJE NA OSB PLOČI DEBLJINE 11mm - DOVRATNICI I DOPROZORNICI KOJI SE NE UKLANJAJU</t>
  </si>
  <si>
    <t>Obračun po komadu, kompletno uklonjene, imobilizirane i deponirane stolarije.</t>
  </si>
  <si>
    <t>u.1</t>
  </si>
  <si>
    <t>u.2</t>
  </si>
  <si>
    <t>PRIZEMLJE</t>
  </si>
  <si>
    <t>ST. 8. dim. 92/210cm - VRATA JEDNOKRILNA</t>
  </si>
  <si>
    <t>ST. 23. dim. 90/194cm - VRATA JEDNOKRILNA</t>
  </si>
  <si>
    <t>ST. 24. dim. 90/200cm - VRATA JEDNOKRILNA</t>
  </si>
  <si>
    <t>ST. 11. dim. 90/210cm - VRATA JEDNOKRILNA</t>
  </si>
  <si>
    <t>ST. 6. dim. 80/210cm - VRATA JEDNOKRILNA</t>
  </si>
  <si>
    <t>ST. 14. dim. 97/268cm - VRATA JEDNOKRILNA</t>
  </si>
  <si>
    <t>ST. 21. dim. 100/200cm - VRATA JEDNOKRILNA</t>
  </si>
  <si>
    <t>ST. 22. dim. 80/200cm - VRATA JEDNOKRILNA</t>
  </si>
  <si>
    <t>ST. 13. dim. 92/210cm - VRATA JEDNOKRILNA</t>
  </si>
  <si>
    <t>ST. 12. dim. 90/210cm - VRATA JEDNOKRILNA</t>
  </si>
  <si>
    <t>Postojeći obuhvatni i lažni dovratnici ostaju na gradilištu, odnosno privremeno se zaštićuju slojem dvostruke PVC folije i valovitog kartona i geotekstila. Dio istih kod kojih se mijenja smjer otvaranja vrata i sl. se demontira u potpunosti.</t>
  </si>
  <si>
    <t>ST. 10. dim. 130/259cm - VRATA DVOKRILNA</t>
  </si>
  <si>
    <t>ST. 17. dim. 60/200cm - VRATA JEDNOKRILNA WC</t>
  </si>
  <si>
    <t>u.3</t>
  </si>
  <si>
    <t>u.4</t>
  </si>
  <si>
    <t>u.5</t>
  </si>
  <si>
    <t>u.6</t>
  </si>
  <si>
    <t>u.7</t>
  </si>
  <si>
    <t>u.8</t>
  </si>
  <si>
    <t>u.9</t>
  </si>
  <si>
    <t>u.10</t>
  </si>
  <si>
    <t>u.11</t>
  </si>
  <si>
    <t>u.12</t>
  </si>
  <si>
    <t>1.KAT</t>
  </si>
  <si>
    <t>u.13</t>
  </si>
  <si>
    <t>u.16</t>
  </si>
  <si>
    <t>ST. 16. dim. 90/208cm - VRATA JEDNOKRILNA</t>
  </si>
  <si>
    <t>ST. 18. dim. 70/200cm - VRATA JEDNOKRILNA</t>
  </si>
  <si>
    <t>Dobava materijala i izvedba krutog horizontalnog diska - međukatne konstrukcije.</t>
  </si>
  <si>
    <t>Stavka se izvodi od 2 reda OSB ploča debljine 22 mm, te povezivanje istog s postojećom daščanom oplatom i grednicima.</t>
  </si>
  <si>
    <t>Prvi sloj se postavlja pod kutem od 45° u odnosu na grednik, a drugi sloj se postavi pod kutom od 90°u odnosu na prvi, bez preklapanja spojeva.</t>
  </si>
  <si>
    <t>Povezivanje je potrebno izvesti sa samoureznim vijcima. Prvi red su vijci fi 6x140 mm, a drugi red vijci fi 6x70 mm.</t>
  </si>
  <si>
    <t>Spoj svake daske i grednika izvesti sa po minimalno 2 vijka za drvo. Drvo je suho i prethodno tretirano sredstvom protiv insekticida.</t>
  </si>
  <si>
    <t>U cijenu je uključen sav potreban rad, materijal i spojna sredstva.</t>
  </si>
  <si>
    <t>Obračun po m2 izvedene površine.</t>
  </si>
  <si>
    <t>BRAVARSKI RADOVI</t>
  </si>
  <si>
    <t>Ponuđač je dužan nuditi solidan i ispravan rad, na temelju shema i troškovnika. U obzir se neće uzimati naknadno pozivanje na eventualno nerazumijevanje ili manjkavosti opisa ili nacrta. Davanjem ponude ponuđač usvaja u cijelosti ove uvjete.</t>
  </si>
  <si>
    <t>Sve površine čelika vruće cinčane: sloj cinka iznosi 50-85 μm, ovisno o tome da li je materijal obrađen cinkom na neki drugi način. Ukoliko vruće cinčani materijal ide na daljnu obradu bojanjem, obavezno primijeniti sloj reaktivne boje i pripremu za daljnu završnu obradu.</t>
  </si>
  <si>
    <t>Ukoliko u popisu radova nije posebno navedeno, potrebno je nuditi sve funkcionalno potrebne priključke (pločevine, sidrene pričvrsnice ili stope, odnosno pričvrsna sredstva i materijale, podkonstrukcije i pomoćne izolacijske i brtvene materijale).</t>
  </si>
  <si>
    <t>Priključci na građevinsku konstrukciju moraju biti izvedeni od najmanje 5mm debele čel. pločevine. Pločevina mora biti mehanički obrađena prije završne površinske obrade.</t>
  </si>
  <si>
    <t>Također je potrebno predvidjeti izradu odgovarajućih rupa, kao prihvata za zaštitu elemenata od groma ili za uzemljenje.</t>
  </si>
  <si>
    <t>Jedinična cijena izvedbe bravarskih konstrukcija mora obuhvatiti slijedeće:</t>
  </si>
  <si>
    <t>sav materijal, dobava, izrada i doprema alata, mehanizacija i uskladištenje</t>
  </si>
  <si>
    <t>izrada radioničkih nacrta i detalja,</t>
  </si>
  <si>
    <t>troškove radne snage za kompletan rad opisan u troškovniku i općim uvjetima,</t>
  </si>
  <si>
    <t>završnu obradu osim ako u stavci nije drugačije određeno, plastificiranjem ili eloksiranjem</t>
  </si>
  <si>
    <t>sve horizontalne i vertikalne transporte do mjesta montaže,</t>
  </si>
  <si>
    <t>potrebnu radnu skelu,</t>
  </si>
  <si>
    <t>DETALJI PONUDE:</t>
  </si>
  <si>
    <t xml:space="preserve">Kao prosječne obračunske vrijednosti i osnova kalkulacije jedinične cijene UGRAĐENIH elemenata - prema profilacijama (SA SVIM VARENJIMA I PRIČVRSNO SPOJNIM PRIBOROM), uzimaju se sljedeće jedinične cijene: </t>
  </si>
  <si>
    <t>UPIS IZVOĐAČA</t>
  </si>
  <si>
    <t>1kg čelika (pločevine) sa AK zaštitom cinčanjem</t>
  </si>
  <si>
    <t>1kg čelika (pločevine) sa AK zaštitom cinčanjem i tem. reaktivnim premazom, te završno dvokratnim premazom PU polumat lakom</t>
  </si>
  <si>
    <t>1kg čelika (pločevine) sa tem. premazom i dvokratnim lakiranjem PU lakom</t>
  </si>
  <si>
    <t>1kg čelika ("I" profila) sa AK zaštitom cinčanjem</t>
  </si>
  <si>
    <t>1kg čelika ("I" profila) sa AK zaštitom cinčanjem i tem. reaktivnim premazom, te završno dvokratnim premazom PU polumat lakom</t>
  </si>
  <si>
    <t>1kg čelika ("I" profila) sa tem. premazom i dvokratnim lakiranjem PU lakom</t>
  </si>
  <si>
    <t>1kg čelika ("HEB", "HEA" profila) sa AK zaštitom cinčanjem</t>
  </si>
  <si>
    <t>1kg čelika ("HEB", "HEA" profila) sa AK zaštitom cinčanjem i tem. reaktivnim premazom, te završno dvokratnim premazom PU polumat lakom</t>
  </si>
  <si>
    <t>1kg čelika ("HEB", "HEA" profila) sa tem. premazom i dvokratnim lakiranjem PU lakom</t>
  </si>
  <si>
    <t>1kg čelika ("C" i "U" presjeka) sa AK zaštitom cinčanjem</t>
  </si>
  <si>
    <t>1kg čelika ("C" i "U" presjeka) sa AK zaštitom cinčanjem i tem. reaktivnim premazom, te završno dvokratnim premazom PU polumat lakom</t>
  </si>
  <si>
    <t>1kg čelika ("C" i "U" presjeka) sa tem. premazom i dvokratnim lakiranjem PU lakom</t>
  </si>
  <si>
    <r>
      <rPr>
        <b/>
        <sz val="8"/>
        <rFont val="Arial"/>
        <family val="2"/>
        <charset val="238"/>
      </rPr>
      <t xml:space="preserve">NAPOMENA:
</t>
    </r>
    <r>
      <rPr>
        <sz val="8"/>
        <rFont val="Arial"/>
        <family val="2"/>
        <charset val="238"/>
      </rPr>
      <t>RADIONIČKU DOKUMENTACIJU DOSTAVITI NA OVJERU PROJEKTANTU KONSTRUKCIJE. PRIJE DAVANJA PONUDE IZVOĐAČ U OBEZI PROVJERITI SVE TEŽINE, ODNOSNO DULJINE ELEMENATA.</t>
    </r>
  </si>
  <si>
    <t>U SVEMU PREMA SHEMAMA.</t>
  </si>
  <si>
    <t>Dobava materijala i povezivanje postavljene dijafragme sa zidovima.</t>
  </si>
  <si>
    <t>A.IX.</t>
  </si>
  <si>
    <t>Povezivanje se izovdi s L-profilima dimenzija 120x120x10mm u uglovima stropa. Profil se za drvene grednike pričvršćuje s 4 vijka za drvo Ø8x150 mm, dok se sa zidovima povezuje sidrima M16 u prethodno izbušene rupe dubine do 2/3 debljine zida zapunjene epoksidnim tekućim mortom ili punilom za fiksiranje sidrenih rupa.</t>
  </si>
  <si>
    <t>Obračun se vrši po kom.</t>
  </si>
  <si>
    <t xml:space="preserve">Popravak oštećenih ležaja/oslonaca postojećih grednika u zidanom zidu. </t>
  </si>
  <si>
    <t>Ručno otklanjanje oštećene opeke, otprašivanje, zidarska obrada uz zapunjavanje reparaturnim mortom visoke čvrstoće.</t>
  </si>
  <si>
    <t>Prije početka obavezna je suglasnost nadzornog inženjera.</t>
  </si>
  <si>
    <t>Obračun po komadu.</t>
  </si>
  <si>
    <t>Stavka se izvodi unutar prethodno izvedenih i odprašenih rupa (obračun kojih je proveden putem zasebne stavke).</t>
  </si>
  <si>
    <t>Cijena obuhvaća dobavu materijala, te izradu čeličnih traka ukupne duljine do 75cm, te provlačenje istih kroz zid debljine do 15cm (šipke se podvlače do 30cm sa svake strane zida) i spajaju se sa drvenim grednikom (putem 4 vijka za drvo M8), kjoji su sastavni dio stavke.</t>
  </si>
  <si>
    <t xml:space="preserve">Dobava materijala i krpanje pregradnih zidova na pozicijama gdje je prethodno izvedeno bušenje otvora za provlačenje čeličnih traka za međusobno povezivanje OSB ploča. </t>
  </si>
  <si>
    <t>U jediničnu cijenu uključena zaštita/podupiranje/stabilizacija sa svim potrebnim radom, materijalom i pričvrsnim sredstvima.</t>
  </si>
  <si>
    <t>Završni sloj žbuke treba biti obrađen do razine spremnosti za gletanje.</t>
  </si>
  <si>
    <t xml:space="preserve">Stavka obuhvaća sav potreban rad i materijal. </t>
  </si>
  <si>
    <t>Obračun po komadu za otvor promjera /širine do 2,5cm.</t>
  </si>
  <si>
    <t>Stakva uključuje popunjavanje otvora cementnom žbukom ili reparaturnim mortom visoke čvrstoće po ugradnji sprežnih traka, koje su obračunate u okviru bravarskih radova.</t>
  </si>
  <si>
    <t>Fuge se popunjavaju min. 3cm u dubinu, a na očišćenu površinu se nanosi i sloj bescementng morta za restauraciju u debljini od 4mm, u kojeg se utiskuje mrežica dok je još svjež.</t>
  </si>
  <si>
    <t>Tlačna čvrstoća nakon 28 dana: 15 N/mm2,</t>
  </si>
  <si>
    <t>Tlačni modul elastičnosti (GPa):8 N/mm2,</t>
  </si>
  <si>
    <t>Mort sljedećih karakteristika:</t>
  </si>
  <si>
    <t>Dobava i ugradnja užadi promjera 10mm od od karbonskih vlakna za sidrenje mreže za ojačanje u prethodno pripremljene rupe promjera 14 mm dubine 30 cm. Užad mora biti najmanje duljine od 50 cm, od čega se 25 cm sidri u konstrukciju i priprema impregnacijskom smolom i posipava kvarcnim pijeskom. Sustav visokog modula elastičnosti. FRCM sustav povezuju se sidrima sa svim obodnim zidovima, po rubovima na svakih 50cm.</t>
  </si>
  <si>
    <t>izbušene rupe se pune sa epoksidnim kemijskim sredstvom za sidrenje ili epoksidnom smolom prema sustavu proizvođača, a zatim se umeće kruti dio za sidrenje u rupe,</t>
  </si>
  <si>
    <t>raspletanje užadi preko prethodno nanesenog sustava za ojačanje i učvršćivanje kitom (duljina konja se raspliće i raširi duljine do 25cm, uključivo impregnaciju i lijepljenje za površinu ojačanu s mrežom od karbonskih vlakana).</t>
  </si>
  <si>
    <t>Sustav se sastoji od sljedećih proizvoda: FRCM užad od karbonskih vlakana 2 kom/m2, temeljnog premaza na osnovi epoksidnih smola, epoksidne smole za impregnaciju, materijala za sidrenje i kvarcnog pijeska za posip.</t>
  </si>
  <si>
    <t>Obračun po m2 obrađenog zida i po kom ugrađenog sidra.</t>
  </si>
  <si>
    <t>Žbukanje unutarnjih zidova.</t>
  </si>
  <si>
    <t>čišćenje reški,</t>
  </si>
  <si>
    <t>rabitz mrežica na spojevima sa postojećom žbukom,</t>
  </si>
  <si>
    <t>fina žbuka istog sastava, samo čisti prosijani pijesak (ili gotova pakirana fina žbuka).</t>
  </si>
  <si>
    <t xml:space="preserve">U cijenu stavke je uključeno je rabitz pletivo za mjesta spojeva različitih ravnina zidova.  </t>
  </si>
  <si>
    <t>Ručno otucanje trošne žbuke sa pročelja debljine 8-12cm - RAVNE PLOHE.</t>
  </si>
  <si>
    <t>Prije otucanja žbuke potrebno je izvršiti detaljno snimanje profilacija na vučenim profilacijama u žbuci i izraditi šablone od pocinčanog lima debljine 0,7mm, točno rezanog po profilu i pričvršćenog za daščanu stijenu tako da je lim isturen od daske za 0,5cm. Za svaki profil u kasnijoj fazi je potrebno izraditi dvije šablone, posebno za grubu i finu žbuku.</t>
  </si>
  <si>
    <t>Po izradi šablona treba ih pregledati predstavnik GZZSKP-a, parafirati ih te potvrditi njihovu ispravnost upisom u građevinski dnevnik.</t>
  </si>
  <si>
    <t>Žbuka se otucava ručno do zdravih dijelova, a podloga čistiti od prašine. Na određenim mjestima ostavljaju se reperi. Točne
količine radova obračunat će se prema građevinskoj knjizi koju ovjerava nadzorni inženjer.</t>
  </si>
  <si>
    <t>Obračun po m2 ortogonalne projekcije površine, bez ikakvih dodataka i za 1 komplet šablona za grubu i finu žbuku:</t>
  </si>
  <si>
    <t>RAVNA ŽBUKA - OBIJANJE DOTRAJALIH DJELOVA ŽBUKE</t>
  </si>
  <si>
    <t>RAVNA POVRŠINA - GRUBO STRUKTURIRANA ŽBUKA PODRUMA</t>
  </si>
  <si>
    <t>KAZETIRANA UGLOVNA ŽBUKA DEBLJINE 8-12cm</t>
  </si>
  <si>
    <t>RAVNA POVRŠINA PROČELJA</t>
  </si>
  <si>
    <t>Prije otucanja žbuke potrebno je izvršiti detaljno snimanje profilacija na vučenim profilacijama u žbuci i izraditi šablone (od vodootporne špere).</t>
  </si>
  <si>
    <t>Obračun po m' duljine vijenca opisane razvijene širine vijenca sa dodatkom na poziciji promjene vučenog profila sa ravnine okomite na ravninu pročelja u ravninu paralelnu sa ravninom pročelje, uključivo i 1 komplet šablona za grubu i finu žbuku. Promjena smjera geometrija prozorskih okvira u horizontalnom  rasteru, spoj pod 90°, uračunata u cijeni stavke.</t>
  </si>
  <si>
    <t>PROFILIRANI VIJENCI I PROFILACIJE OKO OTVORA</t>
  </si>
  <si>
    <t>Ručno otucanje trošne žbuke sa pročelja debljine 12-35cm - VIJENCI I PROFILACIJE PROČELJA VEĆE DEBLJINE (izuzev glavnih razdjelnih vijenaca pročelja).</t>
  </si>
  <si>
    <t>SJEVERNO PROČELJE</t>
  </si>
  <si>
    <t>PROFILIRANA ŽBUKA ŠPALETA PROZORA PRIZEMLJA; R.Š.30cm</t>
  </si>
  <si>
    <t>Skidanje i uklanjanje postojećeg krovišta, uključivo završnog pokrova građevine, letvi i štafili i dijela građe i elemenata drvenog krovišta.</t>
  </si>
  <si>
    <t>Završni pokrov biber crijep, dvostruko polaganje, stavka uključuje uklanjanje kompletno završnog pokrova, uključivo i uklanjanje postojećih letva i kontra-letva, te daščane oplate krovišta.</t>
  </si>
  <si>
    <t>UKLANJANJE DAŠČANE OPLATE I PRIPADNE KROVNE FOLIJE</t>
  </si>
  <si>
    <t>UKLANJANJE POKROVA, LETVI I PRIPADNIH KONTRA LETVI</t>
  </si>
  <si>
    <t>UKLANJANJE SLJEMENJACI</t>
  </si>
  <si>
    <t>KONSTRUKCIJA ROGOVA dim. PRESJEKA 12/15cm, DO MAX., 12/18cm, U SVEMU PREMA ZATEČENOM STANJU</t>
  </si>
  <si>
    <t>djelomična pojačanja dotrajalih i oštećenih rogova dim. do 12-18cm odnosno podrožnica dimenzija 16/16cm, do max 16/18cm, pričvršćuju se putem ankera i kutnika na podlogu čel.nosivu konstrukciju; suho drvo klase C24,</t>
  </si>
  <si>
    <t>KONSTRUKCIJA PODROŽNICE dim. PRESJEKA 16/16cm, DO MAX. 16/18cm U SVEMU PREMA ZATEČENOM STANJU</t>
  </si>
  <si>
    <t>ČELIK I SITNI PRIČVRSNO POJNI PRIBOR</t>
  </si>
  <si>
    <t>SPOJNE PLOČEVINE, LIMOVI I OJAČANJA</t>
  </si>
  <si>
    <t>Dobava, transport i daskanje krova novim daskama.</t>
  </si>
  <si>
    <t>Kompletna građa antiinsekticidno i antifungicidno zaštićena.</t>
  </si>
  <si>
    <t>Dobava, transport, priprema, ukrajanje i ugradnja daščane oplate krovišta - daskanje krova novim daskama debljine 24 mm, klasa drva C24, širine do 12cm, s impregnacijom dasaka antiinsekticijdnim i antifungicidnim sredstvom.</t>
  </si>
  <si>
    <t>Obračun po m2 krovišta.</t>
  </si>
  <si>
    <t xml:space="preserve">U cijenu uključen sav horizontalni i vertikalni transport, kao i sva potreban spojna sredstva za pričvršćivanje daski na rogove. </t>
  </si>
  <si>
    <t>Dobava i postavljanje paropropusne-vodonepropusne folije na cijeloj površini krova.</t>
  </si>
  <si>
    <t>Krovna folija se postavlja napeto preko oplate od dasaka s minimalnim preklopom među pojedinim trakama folije od 10cm.</t>
  </si>
  <si>
    <t>Folija je paropropusna, otporna na prodor oborina i trganje, UV stabilna.</t>
  </si>
  <si>
    <t>Uključivo uklanjanje svih elemenata konstrukcije - škara, visulja, pripadnih kosnika, nazidnica, vjenčanica i veznih greda i razupora, kompletno do nivoa podne konstrukcije potkrovlja, ISKLJUČIVO U POZICIJAMA VELIKIH OŠTEĆENJA - PO UKLANJANJU SLOJEVA KROVA - točan broj utvrđuje se na licu mjesta.</t>
  </si>
  <si>
    <t>U cijenu uključeni sav rad, materijal i transport, svi tesarski spojevi potrebni za dovršavanje stavke.</t>
  </si>
  <si>
    <t>U cijenu uključeni sav rad, materijal i transport, uključivo sva potrebna podupiranja i provođenje svih mjera ZNR.</t>
  </si>
  <si>
    <t>Drvene krovne grede (rog) od suhe jelovine klase C24 (prosječne dimenzije 12/14 cm).</t>
  </si>
  <si>
    <t>UKLANJANJE DIO KONSTSTRUKCIJE ROGOVA I PODROŽNICA (DO 10kom ROGOVA) I VIDLJIVO OŠTEĆENIH DJELOVA KONSTRUKCIJE</t>
  </si>
  <si>
    <t>Dobava i postavljanje drvenih letvi i kontraletvi.</t>
  </si>
  <si>
    <t>Obračun po m2 tlocrtne projekcije površine krova.</t>
  </si>
  <si>
    <t>Dobava i postavljanje drvenih letvi i kontraletvi dimezija 5/3cm kao nosača biber crijepa na cijeloj površini kosog krova. Kontraletve se pričvršćuju paralelno na postojeće rogove dimenzija 12/15cm.</t>
  </si>
  <si>
    <t>Letve se pričvršćuju okomitno na kontraletve. Raspon kontraletve je do 90cm (osni razmak rogova), a razmak među letvama 16cm, odnosno u svemu usklađen sa rasterom konstrukcije postojećih rogova.</t>
  </si>
  <si>
    <t>Dobava i ojačanje svih tesarskih spojeva krovišta.</t>
  </si>
  <si>
    <t>Ugradnja obavezna na svim spojevima elemenata, min. 2 vijka po elementu.</t>
  </si>
  <si>
    <t>Stavka uključuje sav potreban rad i materijal do ispunjenja pune funkcije spoja.</t>
  </si>
  <si>
    <t>Poziciju odobrava nadzorni inženjer</t>
  </si>
  <si>
    <t>Obračunava se po komadu ugrađenog vijka.</t>
  </si>
  <si>
    <t>Sav upotrebljeni materijal i finalni građevinski proizvodi moraju odgovarati postojećim tehničkim propisima i HR normama.</t>
  </si>
  <si>
    <t>Izvoditelj je dužan na zahtjev investitora i nadzornog inženjera predočiti uzorke i prospekte za pojedine materijale koji se planiraju upotrijebiti, kao i predočiti njihove ateste o kvaliteti, izdane od ovlaštene organizacije.</t>
  </si>
  <si>
    <t xml:space="preserve">Krovište mora biti pokriveno kvalitetnim materijalom, pravilnog oblika, traženih dimenzija, koji u potpunosti zadovoljava važeće propise i standarde i ne smije propuštati vodu. Pokrivanje se vrši po propisima i pravilima zanata. </t>
  </si>
  <si>
    <t xml:space="preserve">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pomoćni materijal. Sve radove treba izvest stručno i solidno, prema tehničkim propisima i pravilima dobrog zanata. </t>
  </si>
  <si>
    <t>Svi materijali za izradu krovopokrivačnih radova mora odgovarati važećim propisima i normama:</t>
  </si>
  <si>
    <t>Jedinična cijena izvedbe krovopokrivačkih radova mora obuhvaćati:</t>
  </si>
  <si>
    <t>izradu kompletnog krovišta, sa pokrivanjem svih ploha i pozcija prema specifikaciji,</t>
  </si>
  <si>
    <t>sve horizontalne i vertikalne transporte do mjesta montaže, uključivo sve spojnice, pričvrsno spojni pribor, trake, mort za sljemenjake, te sve elemente za fiksiranje crijepa na ravnine krova u svemu prema opisima,</t>
  </si>
  <si>
    <t>obračun po m2 stvarno izvedene krovne plohe (ne prema ortogonalnoj projekciji krovišta).</t>
  </si>
  <si>
    <t>Privremeno prekrivanje krovišta zaštitnom folijom - ceradom.</t>
  </si>
  <si>
    <t>Pokrov se izvodi nakon uklonjenog pokrova crijepom, kao privremena mjera zaštite i osiguranja uklonjenog pokrova.</t>
  </si>
  <si>
    <t>Obavezno izvesti odgovarajućim podvlačenjem pod dio pokrova koji ostaje, odnosno ukoliko se ukloni kompletan pokrov osigurati odizanje istoga korištenjem odgovarajućih letvi i sl.</t>
  </si>
  <si>
    <t>KROVNA PLOHA - PRIVREMENO PREKRIVANJE CERADOM</t>
  </si>
  <si>
    <t>ŠTAFLE, LETVE, I RAZNA NERAZVRSTANA DAŠČANA OPLATA I GRAĐA</t>
  </si>
  <si>
    <t>VIJČANI I RAZNI PRIČVRSNI-SPOJNI PRIBOR</t>
  </si>
  <si>
    <t>Izrada pokrova kosog krova - POKRIVANJE NOVIM  CRIJEPOM.</t>
  </si>
  <si>
    <t>Nagib krova 36°.</t>
  </si>
  <si>
    <t>VIŠESTREŠNI KROV - POKROV CRIJEP</t>
  </si>
  <si>
    <t>Dobava, transport i ugradnja sljemena krova novim sljemenjacima.</t>
  </si>
  <si>
    <t>Sljemenjaci iz sustava proizvođača biber crijepa - u sustavu sa sljemenom letvom, montaža putem tipske pocinčane kopče i spojnog elementa.</t>
  </si>
  <si>
    <t>Obračun po m'.</t>
  </si>
  <si>
    <t>U cijenu uključen sav rad, materijal i transport potreban za dovršenje stavke.</t>
  </si>
  <si>
    <t>VIŠESTREŠNI KROV - POKROV BIBER CRIJEP</t>
  </si>
  <si>
    <t>Obračun po m2.</t>
  </si>
  <si>
    <t>Pokrov biber crijep - glatki uključivo i ugradnju TIPSKIH ODZRAČNIH elementata u poziciji uz slijeme i rub krovišta.</t>
  </si>
  <si>
    <t>Sve komplet sa podvlačenjima, osiguranjima, izolacijskog materijala - izolacijskog filca ispod opšava (preklop min. 10cm).</t>
  </si>
  <si>
    <t>Izrada i postava opšavnog lima krovnog vijenca - podvučeni lim ispod upuštenog žlijeba sa pripremom i falcanim spojem za skriveno korito - žlijeb.</t>
  </si>
  <si>
    <t>Izrada i postava skrivenog korita - žljeba - CINKOTIT LIM debljine 0,65mm.</t>
  </si>
  <si>
    <t>Dobava materijala, izrada i postava upuštene podvlake - lima ispod skrivenog korita - žlijeba; CINKOTIT LIM debljine 0,70mm.</t>
  </si>
  <si>
    <t>Izrada i postava skrivenog korita - ležećeg žljeba iz CINKOTIT lima deb. 0,65mm. Korito - žljeb r.š. do 660,00mm izvodi se u padu prema izljevnim mjestima.</t>
  </si>
  <si>
    <t>Opšavi vel. do Ø100mm iz aluminijskog lima deb 0,70 u boji prema odabiru projektanta.</t>
  </si>
  <si>
    <t>Dobava materijala, izrada i postava nove krovne uvale.</t>
  </si>
  <si>
    <t>Obračun po kom.</t>
  </si>
  <si>
    <t xml:space="preserve">Stavka obuhvaća dobavu materijala, izradu i postavu nove krovne uvale od cinkotit lima, r.š. 1.200,00mm. </t>
  </si>
  <si>
    <t>Izrada i postava oborinskih vertikala Ø160mm.</t>
  </si>
  <si>
    <t>Pažljiva demontaža limenih opšava spoja krovišta i krovnog vijenca kao i svih spojeva i prijelaza  r.š. do 700mm, sa svim potrebnim transportima i odvozom sa gradilišta.</t>
  </si>
  <si>
    <t>Uključivo pripadne nosače, kao i kotliće i odvodne vertikale i nožišta istih.</t>
  </si>
  <si>
    <t xml:space="preserve">Stavka uključuje kompletnu demontažu i odvoz na </t>
  </si>
  <si>
    <t>UVALE I SL.</t>
  </si>
  <si>
    <t>Stavkom obuhvatiti uklanjanje kompletnog limenog opšava postojećih opšava i žlijeba krovnog vijenca, nazidnih limova dimnjaka, opšava uvala i spojeva i sl.</t>
  </si>
  <si>
    <t>Obračun po m', odnosno m2 ukonjene limarije.</t>
  </si>
  <si>
    <t>LINIJSKI SNJEGOBRANI</t>
  </si>
  <si>
    <t>UPUŠTENI ŽLIJEBOVI - CENTRALNI DIO Ø100mm; r.š. DO 660,00mm</t>
  </si>
  <si>
    <t>Dobava materijala, izrada i postava novog linijskog snjegobrana.</t>
  </si>
  <si>
    <t>Linijski snjegobran, visine do 250mm, sa pripadnim nosačima, pocinčan, plastificirani.</t>
  </si>
  <si>
    <t>OPŠAV DIMNJAKA I NADVIŠENIH DIJELOVA; 
r.š. DO 500,00mm</t>
  </si>
  <si>
    <t>PODVLAKA UPUŠTENOG ŽLIJEBA; r.š. DO 250,00mm</t>
  </si>
  <si>
    <t>ODVODNE VERTIKALE Ø110mm SA PRIPADNIM LJEVANO-ŽELJEZNIM NOŽIŠTEM ZA UKUPNO 6kom</t>
  </si>
  <si>
    <t>Doprema, montaža i demontaža tipske zaštitne ograde na rubnim dijelovima kosog krova s ulične i dvorišne strane objekta.</t>
  </si>
  <si>
    <t>Izvedeno od daščane oplate na metalnim nosačima pričvršćenim na postojeću nosivu konstrukciju.</t>
  </si>
  <si>
    <t>Ograde se postavljaju se na istočnom i zapadnom pročelju.</t>
  </si>
  <si>
    <t>Stavka se izvodi na rubu zgrade u ukupnoj duljini do cca. 29,50m'. Stavka se izvodi kompletnim obodom krovišta, radi sigurnosti izvođenja radova i sprečavanja od mogućeg pada dimnjaka i šute s visine.</t>
  </si>
  <si>
    <t>Najam, dobava i montaža kosog građevinskog lifta - dizalice za transport materijala.</t>
  </si>
  <si>
    <t>Stavka se koristi za transport materijala na visinu do 10m.</t>
  </si>
  <si>
    <t xml:space="preserve">U cijenu uključen sav rad i materijal potreban za dovršavanje stavke. </t>
  </si>
  <si>
    <t>Obračun po danu ugovorenog najma - ukupna predpostavljeno trajanje vremena izvođenja radova - do 240dana.</t>
  </si>
  <si>
    <t>Pripomoć hidrauličnom radnom platformom.</t>
  </si>
  <si>
    <t>Stavka se izvodi isključivo u pozicijama gdje rad sa strane krovišta nije moguć na siguran način, odnosno pri sidrenju i ukopčavanju samog tereta i sl.</t>
  </si>
  <si>
    <t>Nastavno na radove transporta i demontaže, kao i svih drugih radova za koje se koristi hidraulična radna platforma, obavezno voditi računa o otežanom pristupu i manipulativnim mogućnostima i specifičnoj lokaciji projekta.</t>
  </si>
  <si>
    <t>DOPREMA PLATFORME, ALATA I MATERIJALA TE ODVOZ NAKON ZAVRŠETKA RADOVA</t>
  </si>
  <si>
    <t xml:space="preserve">RADNA HIDRAULIČKA PLATFORMA </t>
  </si>
  <si>
    <t>sati</t>
  </si>
  <si>
    <t>KROVIŠTE GRAĐEVINE (RAD NA VISINI +8,75 DO 13,21m')</t>
  </si>
  <si>
    <t>Stavkom obuhvaćena demontaža instalacijskih uređaja na krovu - krovu - televizijske i satelitske antene, gromobran; sa svim pripadajućim električnim kablovima.</t>
  </si>
  <si>
    <t>Demontaža instalacijskih uređaja na krovu - pažljiva demontaža, skidanje i zaštita gromobrana i svih elemenata elektro instalacija.</t>
  </si>
  <si>
    <t>Stavka obuhvaća privremeni izmještaj svih instalacija koje smetaju u fazi izvođenja radova.</t>
  </si>
  <si>
    <t xml:space="preserve">Postojeće priključke štititi do ponovne ugradnje. </t>
  </si>
  <si>
    <t>Po izvedbi privremenog krovišta, trake uzemljenja se spajaju na novu poziciju krovišta, te se iste podlažu hidroizolacijskom folijom i betonskim nosačima gromobranskih traka (ukupno do 6kom/traki).</t>
  </si>
  <si>
    <t>Obračun po kompletu.</t>
  </si>
  <si>
    <t>Mjesto ponovne postave instalacijskih uređaja mora odobriti predstavnik Gradskog zavoda za zaštitu spomenika kulture i prirode.</t>
  </si>
  <si>
    <t>DEMONTAŽA I IZMJEŠTAJ GROMOBRANSKE TRAKE (VERTIKALE UKUPNE DULJINE 60m' I HORIZONTALNI RAZVOD U DULJINI 80m'), UKLJUČIVO I PRIVREMENO PREMOŠTAVANJE U FAZI IZVOĐENJA RADOVA I SPAJANJE U KOORDINACIJI SA IZVOĐENJEM POSTAVE I UZEMLJENJA SKELE, KAO I NAKNADNO VRAĆANJE GROMOBRANSKIH TRAKA I SPOJNICA NA ISTU LOKACIJU</t>
  </si>
  <si>
    <t>TV ANTENE SA UKUPNO DO 150,00m' KOAKSIJALNOG KABELA U PRIPADNIM TERMOPLASTIČNIM POŽARNO OTPORNIM CIJEVIMA</t>
  </si>
  <si>
    <t>PRIVREMENA DEMONTAŽA I ODPSJANJE SPOJA UZEMLJENJA METALNIH MASA (VANJSKI BRAVASKI ELEMENTI, UZEMLJENJE METALNIH MASA, METALNI ELEMENTI I SL.)</t>
  </si>
  <si>
    <t>ELEKTRIČNI KABLOVI (ZA cca. 50,00m') RAZVODA</t>
  </si>
  <si>
    <t>Uklanjanje podgleda od daščane obloge (lamperije) i djelomičko gk podgleda sa pripadnom izolacijom potkrovlja i uklanjanje gk pregradnih i zidova uz rub krovišta.</t>
  </si>
  <si>
    <t>Stvaka podrazumijeva uklanjanje obloge svih zidova i podgleda krovišta - kosina krovnih ploha, sa pripradnom podkonstrukcijom i toplinskom izolacijom.</t>
  </si>
  <si>
    <t>Debljina izolacije do 20cm, lamperija na podkonstrukciji od štafli /letvi, odnosno djelomično gk obloga na pocinčanoj metalnoj podkonstrukciji.</t>
  </si>
  <si>
    <t>Demontirati kompletno do konstrukcije krovišta, sa uklanjanjem svih slojeva i kompletne podkonstrukcije - sa slojem eventualne parne brane i sa svim završetcima rubnih lajsni, opšava otvora i ušteda i sl., do pune gotovosti - gotove ranine nosivih elemenata glavne nosive konstrukcije krovišta.</t>
  </si>
  <si>
    <t>PODGLED POTKROVLJA - LAMPERIJA</t>
  </si>
  <si>
    <t>ZIDOVI POTKROVLJA - LAMPERIJA</t>
  </si>
  <si>
    <t>ZIDOVI POTKROVLJA - GK PLOČE</t>
  </si>
  <si>
    <t>PODGLED POTKROVLJA - GK PLOČE</t>
  </si>
  <si>
    <t>Uklanjanje oštećenih  dimnjaka od opeke.</t>
  </si>
  <si>
    <t>Stavkom obuhvaćeno uklanjanje dimnjaka od opeke do razine krovne konstrukcije, kako kako bi se dobila ravna i čista površina za daljnje radove. Svi radovi rušenja odnose se na oštećene dimnjake za vrijeme potresa.</t>
  </si>
  <si>
    <t>Stavka obuhvaća rad, zaštitu očuvanih dijelova pročelja, te sav horizontalni i vertikalni transport i odlaganje šute na deponiju udaljenu do 25km od gradilišta, uz plaćanje svih pristojbi.</t>
  </si>
  <si>
    <t>Obračun po m3 uklonjenog dimnjaka.</t>
  </si>
  <si>
    <t>Točne količine uklonjenog materijala izvođač je dužan prikazat u građevinskoj knjizi.</t>
  </si>
  <si>
    <t>U cijenu uključeno i uklanjanje betonskih kapa.</t>
  </si>
  <si>
    <t>DIMNJAK BR.1. 137×52×70cm</t>
  </si>
  <si>
    <t>DIMNJAK BR.2. 50×50×115cm</t>
  </si>
  <si>
    <t>DIMNJAK BR.3. 50×50×200cm</t>
  </si>
  <si>
    <t>DIMNJAK BR.4. 88×52×270cm</t>
  </si>
  <si>
    <t>DIMNJAK BR.5. 82×52×220cm</t>
  </si>
  <si>
    <t>Dobava materijala i ugradnja čeličnih traka i spajanje istih za OSB ploče međukatne konstrukcije.</t>
  </si>
  <si>
    <t>Stavkom obuhvaćena dobava materijala, izrada i polaganje "L" profila - kutnika; u svaki kut dimnjaka postavlja se po jedan "L" profil koji se svakih 1 metar (horizontalno) i pričvršćuje spojnim sredstvima sve do razine krovne konstrukcije.</t>
  </si>
  <si>
    <t>Obračun po kompletu izvedenih ojačanja.</t>
  </si>
  <si>
    <t>U cijenu uključen sav rad i  materijal potreban za dovršavanje stavke.</t>
  </si>
  <si>
    <t>DIMNJAK 1. dim. 137/52cm</t>
  </si>
  <si>
    <t>DIMNJAK 2. dim. 50/50cm</t>
  </si>
  <si>
    <t>TRANSPORT I ODVOZ VIŠKA MATERIJALA, ŠUTE, AMBALAŽE I SL. (ISKLJUČIVO ZAVRŠNO ČIŠĆENJE); TE PRIPREMA ZA PREGLED IZVEDENIH RADOVA I PRIMOPREDAJU (UKLJUČIVO ČIŠĆENJA SVIH PODNIH OBLOGA, VANJSKE I UNUTARNJE STOLARIJE I SL.)</t>
  </si>
  <si>
    <t>Izrada, dobava i postava krovne limarije od cinkotit lima debljine 0,55 mm, sa kompletnim spojnim i montažnim materijalom i priborom.  U cijeni stavke uključen sav potreban spojni i montažni pribor, te brtvljenje svih prelaznih spojeva između lima i drugih materijala - završetak opšava i sl. trajnoelastičnim kitom za vanjske radove, kao i sav rad, materijal i potrebna radna skela.</t>
  </si>
  <si>
    <t xml:space="preserve">DIMNJAK BR. 1 -  OPŠAV DIMNJAKA 137/52cm; 
r.š.50cm + PUTZ LAJSNA r.š.20cm </t>
  </si>
  <si>
    <t>Dobava materijala, izrada i postava novih opšava dimnjaka - DVODJELNE ANPUTZ LAJSNE.</t>
  </si>
  <si>
    <t>DIMNJAK BR. 2 -  OPŠAV DIMNJAKA 50/50cm;
r.š.50cm + PUTZ LAJSNA r.š.20cm</t>
  </si>
  <si>
    <t xml:space="preserve">DIMNJAK BR. 3 -  OPŠAV DIMNJAKA 50/50cm;
r.š.50cm + PUTZ LAJSNA r.š.20cm </t>
  </si>
  <si>
    <t xml:space="preserve">DIMNJAK BR. 4 -  OPŠAV DIMNJAKA 88/52 cm;
r.š.50cm + PUTZ LAJSNA r.š.20cm </t>
  </si>
  <si>
    <t>DIMNJAK BR. 5 -  OPŠAV DIMNJAKA 82/52cm;
r.š.50cm + PUTZ LAJSNA r.š.20cm</t>
  </si>
  <si>
    <t>Stakva se izvodi opekom normalnog formata 25×12×6,5cm u produžno cem.mortu omjera 1:2:6 sa ručnim spravljanjem morta. Površina dimnjaka treba biti ravna i bez neravnina.</t>
  </si>
  <si>
    <t>Spojevi (fuge) blokova ne smiju stršiti van profila zida te podloga na kojoj se kreće zidati mora biti očišćena i natopljena vodom pri zidanju prvog reda zida.</t>
  </si>
  <si>
    <t>U cijeni je uključena potrebna pokretna radna skela i čišćenje radnog mjesta nakon završetka radova.</t>
  </si>
  <si>
    <t>Obračun po m3 izvedenog dimnjaka.</t>
  </si>
  <si>
    <t>DIMNJAK BR.1. - DIM. 137×52×90cm</t>
  </si>
  <si>
    <t>DIMNJAK BR.2. - DIM. 50×50×90cm</t>
  </si>
  <si>
    <t>DIMNJAK BR.3. - DIM. 50×50×90cm</t>
  </si>
  <si>
    <t>DIMNJAK BR.4. - DIM. 88×52×90cm</t>
  </si>
  <si>
    <t>DIMNJAK BR.5. - DIM. 82×52×90cm</t>
  </si>
  <si>
    <t>Dobava materijala, transport i zidanje samostalnih dimnjaka.</t>
  </si>
  <si>
    <t>PLOHA UNUTARNJIH ZIDOVA</t>
  </si>
  <si>
    <t>Sidrenje mrežice FRCM sustava.</t>
  </si>
  <si>
    <t>Dobava i ugradnja FRCM (Fabric Reinforced Cementitious Matrix) mreže na bazi jednosmjernih karbonskih vlakana, koje se postavljaju u pripremljeni reparaturni mort.</t>
  </si>
  <si>
    <t>Ukupna debljina žbuke do 3,5-4cm; potrebna gustoća suhog očvrslog morta  1500kg/m3, potrebna postignuta tlačna čvrstoća nakon 28 dana ≥1.5-5 N/mm2.</t>
  </si>
  <si>
    <t>Dobava materijala, transport i izrada grube žbuke dimnjaka.</t>
  </si>
  <si>
    <t>Dobava materijala, transport i izrada fine silikatne žbuke dimnjaka.</t>
  </si>
  <si>
    <t>Obračun po m2 izvedene i fino zaglađene žbuke.</t>
  </si>
  <si>
    <t>Rabiciranje i sve potrebno u cijeni.</t>
  </si>
  <si>
    <t>U cijenu uključiti sav rad i materijal.</t>
  </si>
  <si>
    <t>Dobava i izvedba armirano betonske podložne ploče dimnjaka.</t>
  </si>
  <si>
    <t>U cijeni je uključena nabava i postavljanje oplate te postavljanje potrebne armature; rad na izradi, ugradbi i njezi betona  te sav drugi potrebni rad i materijal.</t>
  </si>
  <si>
    <t>Obračun po m2 izvedene podložne ploče. U troškovniku su iskazane dimenzije AB ploča za svaki dimnjak koji se rekonstruira.</t>
  </si>
  <si>
    <t>BETON KLASE C25/30, XC2</t>
  </si>
  <si>
    <t>Stavka se izvodi betonom klase po specifikaciji, izrađenog od drobljenog agregata granulacije 0-16mm.</t>
  </si>
  <si>
    <t>Debljina ploče 10cm; s originalno ostavljenim rupama.</t>
  </si>
  <si>
    <t>Dobava i izvedba armirano betonske ZAVRŠNE ploče dimnjaka.</t>
  </si>
  <si>
    <t xml:space="preserve">Zidarske pripomoći. </t>
  </si>
  <si>
    <t>Stavka obuhvaća sve radove koje nije moguće normirati, a odnose se na sitne pripomoći, obrade detalja i sl., a iskazane su putem radnih sati kvalificiranog zidara i pomoćnog radnika.</t>
  </si>
  <si>
    <t>NKV RADNIK</t>
  </si>
  <si>
    <t>VKV ZIDAR</t>
  </si>
  <si>
    <t>Stavke izvodi isključivo ovlašteni elektroinstalater /IZVOĐAČ TERMOTEHNIČKIH I INSTALACIJA KLIME.</t>
  </si>
  <si>
    <t>Dobava materijala i izrada u ugradnja čeličnih HEA200 nosača.</t>
  </si>
  <si>
    <t>Nosači duljine cca. 90cm za ojačanje nadvoja iznad vrata prvog kata i prizemlja, klase čelika S235.</t>
  </si>
  <si>
    <t xml:space="preserve">U stavku uključen sav potrebni materijal, vijci, čelične ploče, te sav rad i transport potreban za izvršenje stavke. </t>
  </si>
  <si>
    <t>Obračun po kg izvedenih ojačanja.</t>
  </si>
  <si>
    <t>Na nosače se vare čelične ploče debljine 15mm punim varom debljine 3mm, te se sidre u zid s četiri vijka M14, kvalitete 8.8., minimalne dubine sidrenja 15cm.</t>
  </si>
  <si>
    <t>ČELIČNI NOSAČI - HEA200</t>
  </si>
  <si>
    <t>DODATAK ZA VARENJA, ZAŠTITE I PRIPASIVANJA I PRIČVRSNO-SPOJNI PRIBOR (UKLJUČIVO PRIPADNA SIDRENJA KONSTRUKCIJE ZA ZIDOVE) - 15% UKUPNE KOLIČINE ČELIKA</t>
  </si>
  <si>
    <t>Izvedba podlijevanja ležajnih ploha trokomponentnim epoksidnim mortom za podlijevanje.</t>
  </si>
  <si>
    <t>Podlijevanje se izvodi na spoju čelične grede i AB nadvoja u sloju debljine min 12mm.</t>
  </si>
  <si>
    <t>U stavku uključen sav potrebni materijal, rad i transport potreban za izvršenje stavke.</t>
  </si>
  <si>
    <t>Obračun se vrši po m2.</t>
  </si>
  <si>
    <t>ZAREZIVANJE ZIDANIH ZIDOVA DUBINE DO 50cm - POZICIJE IZDVEDBE HEA OJAČANJA</t>
  </si>
  <si>
    <t>OBIJANJE ŽBUKE</t>
  </si>
  <si>
    <t>Izrada šliceva i prodora unutar unutarnjih zidova za prolaz instalacija i razne montaže.</t>
  </si>
  <si>
    <t>Izrada bočnih šliceva paralelnim zarezivanjem dva reza međuširine 5-10cm, odnosno prodora radijalnim krunskim bušećim priborom širine prodora do Ø120mm.</t>
  </si>
  <si>
    <t>Nakon zarezivanja kompletna obloga se odštemava i odvaja od nosive konstrukcije zida, i po potrebi lagano ručno uštemava do dubine maksimalno 8cm, mjereći od ruba zida u kojem se izvodi instalacija.</t>
  </si>
  <si>
    <t>Obračun po m' izvedenog reza (sa obostranim urezivanjem), uključivo i odštemavanje međuispune, sve za potrebe izvedbe novih instalacija (razvod struje, ozvučenja i sl.).</t>
  </si>
  <si>
    <t>Stavka obuhvaća mehaničko uklanjanje sloja završne žbuke kompletno do nosivog sloja postojeće žbuke, odnosno kompletno do nosive zidne osnove.</t>
  </si>
  <si>
    <t>ZIDOVI ŠIRINE DO 80cm - IZRADA PRODORA DO Ø50mm</t>
  </si>
  <si>
    <t>Uklanjanje slojeva podne ploče podruma.</t>
  </si>
  <si>
    <t>Stavkom obuhvaćeno skidanje svih slojeva poda u prostorijama podruma - do nosive ab konstrukcije.</t>
  </si>
  <si>
    <t>Uklanjanje završnih slojeva međukatne konstrukcije.</t>
  </si>
  <si>
    <t>PISOAR SA PRIPADNIM UGRADNIM SIFONOM</t>
  </si>
  <si>
    <t>ZIDOVI PRIZEMLJE DEBLJINE DO 35cm</t>
  </si>
  <si>
    <t>Ručno uklanjanje postojećih pregradnih i  nosivih zidova u poziciji izvedbe ojačanja - preradi postojećih zidova - kompletno uklanjanje zidova konstrukcije.</t>
  </si>
  <si>
    <t>Mjere osiguranja primjeniti na predmetne zidove i na konstruktivne i nekonstruktivne elemente na koje uklanjanje utječe, te su uključene u jediničnu cijenu rušenja, bez obzira na dulljinu raspona i visinu podpiranja. Maksimalna visina podupiranja do 355cm.</t>
  </si>
  <si>
    <t>ST. 19. dim. 80/200cm - VRATA JEDNOKRILNA</t>
  </si>
  <si>
    <t>u.14</t>
  </si>
  <si>
    <t>u.15</t>
  </si>
  <si>
    <t>u.17</t>
  </si>
  <si>
    <t>ST. 20. dim. 90/208cm - VRATA JEDNOKRILNA</t>
  </si>
  <si>
    <t>ST. 15. dim. 130/257cm - VRATA DVOKRILNA</t>
  </si>
  <si>
    <t>ST. 25. dim. 92/210cm - VRATA JEDNOKRILNA</t>
  </si>
  <si>
    <t>u.18</t>
  </si>
  <si>
    <t>u.19</t>
  </si>
  <si>
    <t>u.20</t>
  </si>
  <si>
    <t>u.21</t>
  </si>
  <si>
    <t>2.KAT</t>
  </si>
  <si>
    <t>u.22</t>
  </si>
  <si>
    <t>u.23</t>
  </si>
  <si>
    <t>u.24</t>
  </si>
  <si>
    <t>UNUTARNJA STOLARIJA</t>
  </si>
  <si>
    <t>Stavkom obuhvatiti i izradu detaljne dokumentacije (pozicije stolarije), te prema istoj izvršiti pažljivu demontažu i kasniju montažu za svaku etažu zasebno, PREMA POZICIJI, ZAHVATU I NAČINU OBRADE.</t>
  </si>
  <si>
    <t>v.1</t>
  </si>
  <si>
    <t>ST. 7 dim. 86/55cm - JEDNOKRILNI OZ PROZOR</t>
  </si>
  <si>
    <t>PODRUM - JEDNODJELNA VANJSKA STOLARIJA</t>
  </si>
  <si>
    <t>PRIZEMLJE - DVODJELNA VANJSKA STOLARIJA (UNUTARNJE I VANJSKO KRILO)</t>
  </si>
  <si>
    <t>ST. 1. dim. 114/212cm - DVOKRILNA JEDNODJELNA VRATA - GLAVNI ULAZ</t>
  </si>
  <si>
    <t>ST. 2. dim. 114/212cm - DVOKRILNI ZAOKRETNI PROZOR SA ODKLOPNIM NADSVJETLOM</t>
  </si>
  <si>
    <t>ST. 4. dim. 97/103cm - JEDNOKRILNI ZAOKRETNI PROZOR</t>
  </si>
  <si>
    <t>ST. 5. dim. 55/98cm - JEDNOKRILNI ZAOKRETNI PROZOR</t>
  </si>
  <si>
    <t>v.2</t>
  </si>
  <si>
    <t>v.3</t>
  </si>
  <si>
    <t>v.4</t>
  </si>
  <si>
    <t>v.5</t>
  </si>
  <si>
    <t>v.6</t>
  </si>
  <si>
    <t>1.KAT - DVODJELNA VANJSKA STOLARIJA (UNUTARNJE I VANJSKO KRILO)</t>
  </si>
  <si>
    <t>v.7</t>
  </si>
  <si>
    <t>v.8</t>
  </si>
  <si>
    <t>v.9</t>
  </si>
  <si>
    <t>v.10</t>
  </si>
  <si>
    <t>v.11</t>
  </si>
  <si>
    <t>ST. 4a. dim. 103/97cm - DVOKRILNI ZAOKRELNI PROZOR SA ODKLOPNIM NADSVJETLOM</t>
  </si>
  <si>
    <t>ST. 3. dim. 124/220cm - DVOKRILNI ZAOKRETNI PROZOR SA ODKLOPNIM NADSVJETLOM</t>
  </si>
  <si>
    <t>ST. 6. dim. 97/103cm - JEDNOKRILNI ZAOKRETNI PROZOR</t>
  </si>
  <si>
    <t>ST. 5. dim. 127/247cm - DVOKRILNI ZAOKRETNI PROZOR</t>
  </si>
  <si>
    <t>2.KAT - KROVNI PROZORI - DEMONTAŽA</t>
  </si>
  <si>
    <t>ST. KP. dim. 90/110cm - KROVNI PROZOR SA SREDIŠNJIM OVJESOM</t>
  </si>
  <si>
    <t>v.12</t>
  </si>
  <si>
    <t>VANJSKA BRAVARIJA - PROČELJE SJEVER</t>
  </si>
  <si>
    <t>v.13</t>
  </si>
  <si>
    <t>ST. 3. dim. 124/220cm - BRAVARSKA REŠETKA DVOKRILNOG ZAOKRETNOG PROZORA SA ODKLOPNIM NADSVJETLOM</t>
  </si>
  <si>
    <t>ST. 2. dim. 114/212cm - BRAVARSKA REŠETKA DVOKRILNOG ZAOKRETNOG PROZORA SA ODKLOPNIM NADSVJETLOM</t>
  </si>
  <si>
    <t>VANJSKA BRAVARIJA - PROČELJE JUG</t>
  </si>
  <si>
    <t>ST. 5. dim. 55/95cm - BRAVARSKA REŠETKA JEDNOKRILNOG ZAOKRETNOG PROZORA</t>
  </si>
  <si>
    <t>v.14</t>
  </si>
  <si>
    <t>v.15</t>
  </si>
  <si>
    <t>v.16</t>
  </si>
  <si>
    <t>v.17</t>
  </si>
  <si>
    <t>VANJSKA BRAVARIJA - PROČELJE ZAPAD</t>
  </si>
  <si>
    <t>ST. 2. dim. 114/150cm - BRAVARSKA REŠETKA DVOKRILNOG ZAOKRETNOG PROZORA SA ODKLOPNIM NADSVJETLOM (VISINA PROZORA DO 212cm); REŠETKA DO NADSVJETLA</t>
  </si>
  <si>
    <t>ST. 4. dim. 97/103cm - BRAVARSKA REŠETKA JEDNOKRILNOG ZAOKRETNOG PROZORA</t>
  </si>
  <si>
    <t>VANJSKA BRAVARIJA - PROČELJE ISTOK</t>
  </si>
  <si>
    <t>v.18</t>
  </si>
  <si>
    <t>v.19</t>
  </si>
  <si>
    <t>v.20</t>
  </si>
  <si>
    <t>uklanjanje podne ab ploče debljine do 15cm,</t>
  </si>
  <si>
    <t>uklanjanje slojeva kamenog agregata do 20cm.</t>
  </si>
  <si>
    <t>Obračun po m3 uklonjenog materijala, uključivo koeficijet rastresitosti.</t>
  </si>
  <si>
    <t>Ponuđač je dužan nuditi solidan i ispravan rad, na temelju shema i troškovnika. U obzir se neće uzimati naknadno pozivanje na eventualno nerazumijevanje ili manjkavosti opisa ili nacrta.</t>
  </si>
  <si>
    <t>Davanjem ponude ponuđač usvaja u cijelosti ove uvjete.</t>
  </si>
  <si>
    <t>Ponuđač nudi gotov stolarski element, odnosno element čijom je cijenom obuhvaćena:</t>
  </si>
  <si>
    <t>sav materijal, dobavu, izradu i dopremu alata, mehanizaciju i uskladištenje</t>
  </si>
  <si>
    <t xml:space="preserve">-  </t>
  </si>
  <si>
    <t>izrada u radionici s dostavom na gradilište i svim potrebnim materijalom i prvoklasnom  izvedbom,</t>
  </si>
  <si>
    <t>dobava svog materijala, sav vanjski i unutrašnji transport do mjesta ugradbe, stolarsku ugradnju, sav potreban povijesni okov, sve završne kutne lajsne, svi  eventualno novi pričvrsni elementi te sva potrebna kitanja,</t>
  </si>
  <si>
    <t>ugradnja uključuje i stolarsko spajanje kod ugradnje složenijih stavki sa svim potrebnim pomoćnim materijalom i priborom (pokrovne letvice, purpen, bitrax traka, kitanje reške prema kamenom okviru i dr.),</t>
  </si>
  <si>
    <t>kompletna  montaža i ugradba na gradilištu,</t>
  </si>
  <si>
    <t>sav potreban rad do pune funkcionalnosti elementa,</t>
  </si>
  <si>
    <t>izradu radioničkih nacrta i detalja, ukoliko izvoditelju neke stavke nisu jasne, dužan ih je razjasniti s projektantom i nadzornim inženjerom prije početka izvedbe. To se odnosi i na eventualno usklađivanje detalja.</t>
  </si>
  <si>
    <t>troškove radne snage za kompletan rad opisan u troškovniku, dnevnice i putni troškovi</t>
  </si>
  <si>
    <t>temeljno i završno ličenje  svih površina uljanim naličom u boji po odabiru projektanta i po odobrenju konzervatora uz obavezne tri probe.</t>
  </si>
  <si>
    <t>obavezno uzimanje mjere u naravi, sve ostalo prema tehničkim uvjetima za stolarske radove.</t>
  </si>
  <si>
    <t>eventualno potrebnu radnu skelu s postavom i skidanjem (izuzima se fasadna skela),</t>
  </si>
  <si>
    <t>ostakljenje, vrsta stakla, naznačena u pojedinoj stavci, s kitanjem silikonskim kitom,</t>
  </si>
  <si>
    <t>završna obrada kako je u pojedinoj stavci označeno,</t>
  </si>
  <si>
    <t>okov prvoklasan za funkcionalnu upotrebu,</t>
  </si>
  <si>
    <t>čišćenje prostorija i okoliša nakon završetka radova, svu štetu i troškove popravka kao posljedicu nepažnje u toku izvedbe,</t>
  </si>
  <si>
    <t>troškove zaštite na radu.</t>
  </si>
  <si>
    <t>Prije davanja ponude obavezan pregled stolarije na objektu.</t>
  </si>
  <si>
    <t xml:space="preserve">Kriteriji mjerodavni za ocjenu jednakovrijednosti, odnosno tehničke specifikacije predviđenih/predloženih materijala za sanaciju navedene su u njihovim tehničkim listovima. </t>
  </si>
  <si>
    <t xml:space="preserve">Pri odabiru drugih jednakovrijednih materijala potrebno je ispuniti tražene uvjete definirane u  tehničkim listovima predloženih materijala. </t>
  </si>
  <si>
    <t>Radove izvoditi po odobrenju nadležnog konzervatorskog odjela.</t>
  </si>
  <si>
    <t>Obratiti pažnju na čistoću ugradbe. Sve stavke opremiti odgovarajućim povijesnim okovima uz potvrdu konzervatora.</t>
  </si>
  <si>
    <t>Potrebno je izvršiti pregled, odnosno reviziju svih prozorskih krila i krila vanjskih vrata.</t>
  </si>
  <si>
    <t xml:space="preserve">Svi doprozornici i dovratnici se saniraju na licu mjesta. Pretpostavlja se zamjena cca 50% ukrasnih lajsni. </t>
  </si>
  <si>
    <t>Sve mjere kontrolirati u naravi, na građevini, prije početka radova. Prije izvedbe radioničke nacrte dostaviti projektantu na pregled i pismeno odobrenje. Završna obrada lakom u tonu i nijansi prema izboru projektanta i u skladu sa konzervatorskim uvjetima, a izrada uzoraka (do 10kom na pločastom materijalu dim. 20/30cm) u cijeni stavke.</t>
  </si>
  <si>
    <t>Također predviđeno čišćenje svih mesingiranih kovanih dijelova stolarije, uključivo kvake, rešetke, olive i poluolive, u svemu prema shemi i pregledu na licu mjesta.</t>
  </si>
  <si>
    <t>Svi opći opisi, opći uvjeti, obračunsko-tehničke specifikacije i sl. sastavni su dio troškovnika i moraju biti priloženi i ovjereni prilikom davanja ponude.</t>
  </si>
  <si>
    <t>Popravak elemenata prethodno demonitrane unutarnje stolarije i ugradnja na licu mjesta.</t>
  </si>
  <si>
    <t>Stavka se izvodi u tri ciklusa:</t>
  </si>
  <si>
    <t>doprema, radionička obrada i popravak postojeće stolarije, sa uklanjanjem naliča, servisiranjem i zamjenom okova, dvokratnim ličenjem i pripasivanjem i montažom na licu mjesta,</t>
  </si>
  <si>
    <t>popravak postojećih dovratnika stolarije, sa uklanjanjem naliča, bojanjem na gradilištu,</t>
  </si>
  <si>
    <t>ugradnja stolarije na licu mjesta.</t>
  </si>
  <si>
    <t>RADIONIČKA OBRADA UKLJUČUJE:</t>
  </si>
  <si>
    <t>Odstranjivanje dijelova zahvaćenih procesom trulenja, brušenjem i struganjem do zdravog drva, te zapunjavanje DRVENIM KOMADOM OD PUNOG DRVETA kao i sve popravke i popunjavana.</t>
  </si>
  <si>
    <t>Stavka obuhvaća sitnije popravke postojećih dijelova i profilacija, izradu i montažu novih dijelova, kitanje spojeva i neravnina drvnim punilima, kako slijedi:</t>
  </si>
  <si>
    <t>Kitanje eventualnih manjih pukotina na drvetu odgovarajućim sanacijskim materijalom - punilom za drvo, sa mjestimičnom izradom učepljenja od hrastovine.</t>
  </si>
  <si>
    <t>Kriteriji za ocjenu jednakovrijednosti:</t>
  </si>
  <si>
    <t>Eventualno potrebna naknadna kitanja i pričvršćivanja staklenih površina staklarskim kitom. Kitanje spoja doprozornika i kamena trajno elastičnim kitom.</t>
  </si>
  <si>
    <t>Uključivo brušenje svih površina, uklanjanje svih dotrajalih slojeva naliča, letvica i sl., te zamjenu i prilagodbu okova, i zamjenu stakla u ornament ili kolirirano staklo.</t>
  </si>
  <si>
    <t xml:space="preserve">Ličenje popravljene stolarije bojom na osnovi alkidne smole,  u dva sloja sa svim potrebnim pripremnim radovima. Boja se nananosi špricanjem ili kistom.  </t>
  </si>
  <si>
    <t>Prije nanošenja završne boje potrebna je impregnacija kompatibilna sa bojom koja se primjenjuje.</t>
  </si>
  <si>
    <t>Priprema podloge i nanošenje boje u svemu prema uputama proizvođača boje.</t>
  </si>
  <si>
    <t>Jediničnom cijenom obuhvatiti: skidanje i namještanje prozorskih krila, skidanje postojećeg naliča paljenjem ili kem. otapalom, brušenje,  natapanje firnisom, zamjena prozorskog kita, dvokratno kitanje i brušenje do potpune glatkoće, dvostruki nalič uljenom bojom, lakiranje, antikorozivna zaštita svih željeznih dijelova (okova). Ton boje određuje predstavnik GZZZSKP.</t>
  </si>
  <si>
    <t>OBRADA NA LICU MJESTA (DOVRATNICI /DOPROZORNICI) UKLJUČUJE:</t>
  </si>
  <si>
    <t>Obostrano ličenje drvenih lazurnom bojom sa dodatkom 20% laka za čamce. Jediničnom cijenom obuhvatiti: skidanje i namještanje vratnih krila,  skidanje postojećeg naliča, brušenje, dvostruki lazurni premaz, lakiranje, antikorozivna zaštita svih željeznih dijelova (okova).</t>
  </si>
  <si>
    <t>Bojanje izvesti u skladu za zahtjevima i uputama proizvođača.</t>
  </si>
  <si>
    <t>Jediničnom cijenom obuhvatiti bojanje u dva tona.</t>
  </si>
  <si>
    <t xml:space="preserve">Ton boje određuje predstavnik GZZZSKP. </t>
  </si>
  <si>
    <t>Obračun po kom (uključuje obradu krila u radionici i dovratnik /doprozornika na licu mjest na gradilištu.).</t>
  </si>
  <si>
    <t>Stolarsko pripasivanje prozora i vrata.</t>
  </si>
  <si>
    <t>Stolarsko pripasivanje dvostrukih vanjskih dvokrilnih i jednokrilnih prozora  da se mogu normalno otvarati i zatvarati, sa sitnijim stolarskim popravcima, uključujući i “razradu”  svog okova prije i nakon ličenja.</t>
  </si>
  <si>
    <t>UNUTARNJA STOLARIJA I BRAVARIJA UKUPNO</t>
  </si>
  <si>
    <t>izrada radioničkih nacrta,</t>
  </si>
  <si>
    <t>SOBOSLIKARSKO-LIČILAČKI RADOVI</t>
  </si>
  <si>
    <t xml:space="preserve">Disperzivna boja - bojanje unutarnjih gk zidova i maski opreme. </t>
  </si>
  <si>
    <t xml:space="preserve">Zidovi gips- kartonski. Visina prostora do 300cm.  </t>
  </si>
  <si>
    <t>Ličiti disperzivnim bojama za unutarnja ličenja, bez otapala, omekšivača i štetnih emisija, u tonu po izboru naručitelja sa svim potrebnim predradnjama.</t>
  </si>
  <si>
    <t>Ličenje u svilenoj mat (sjaj 4000) sjajnosti.</t>
  </si>
  <si>
    <t>U cijenu po m2 površine ulazi:</t>
  </si>
  <si>
    <t>dubinska impregnacija,</t>
  </si>
  <si>
    <t>jednostruko glertanje i brušenje,</t>
  </si>
  <si>
    <t>trokratni nalič disperzivne boje</t>
  </si>
  <si>
    <t xml:space="preserve">U stavku uključeno bojanje svih nadvoja, špaleta, istaka,profilacija, niša i svih ostalih pripadajućih dijelova zidova. </t>
  </si>
  <si>
    <t>Potrebna izrada uzorka na 1m2 zida prije konačne potvrde tona (3 uzorka).</t>
  </si>
  <si>
    <t>KAT</t>
  </si>
  <si>
    <t xml:space="preserve">Disperzivna boja - bojanje unutarnjih gk stropova.  </t>
  </si>
  <si>
    <t xml:space="preserve">Stropovi obloga gips-kartonskim pločama. Bojanje disperzivnim bojama za unutarnja bojanja (sjajnosti mat 4000), dvokratno, u tonu i boji po izboru projektanta, sa svim potrebnim predradnjama.  Visina prostora do 300cm.  </t>
  </si>
  <si>
    <t>dvokratni nalič disperzivne boje</t>
  </si>
  <si>
    <t xml:space="preserve">GK STROPOVI </t>
  </si>
  <si>
    <t>Stavka obuhvaća pjeskarenje i skidanje svih slojeva hrđe - suhim pjeskarenjem na licu mjesta, te popravak ograde na lokaciji.</t>
  </si>
  <si>
    <t>Nakon toga se bravarija popravlja (vitice se kuju, limovi vare, učvršćuju se spojevi) i završno se čisti gore navedenom tehnologijom.</t>
  </si>
  <si>
    <t>Cijela konstrukcija se štiti antikorozivnim premazom.</t>
  </si>
  <si>
    <t>1. izgled boje: mat
2. teoretska potrošnja: 0,15 kg / m2 za debljinu od 25 mikron.
3. debljina suhog filma: 40 mikrona. s kistom; 40 mikrona. s uređajem bez zračenja
4. sadržaj suhe tvari: 90 - 95 ut. %
5. specifična težina: 3,0 - 3,5 g /cm3
6. točka bljeskanja: 25 °C
7. viskoznost: 50 - 60 s. F7 na 23 °C
8. trajnost: do 130 °C na suhoj vlazi; do 60 ° C u vlažnom
9. vrijeme sušenja: dodir 1 sat na 20 °C; između dva sloja je 12 sati; posve suho u roku od 24 sata.</t>
  </si>
  <si>
    <t>Završno se bravarija liči pulumat pu bojom.</t>
  </si>
  <si>
    <t>1. gustoća (20 ° C) oko 1.15-1.24 g / cm3
2. viskoznost (20 ° C) oko 2700 mPa
3. završni sjjaj: mat</t>
  </si>
  <si>
    <t>Ton u boji po izboru projektanta, a uz suglasnost konzervatora. Uključivo tri uzorka u tonovima iz ton karte proizvođača koji ponuđač nudi.</t>
  </si>
  <si>
    <t>Cijena sa svim potrebnim radom, materijalom, priborom i lakom skelom.</t>
  </si>
  <si>
    <t>Fasadna boja vanjska strana - ZIDOVI SANIRANI OD KAPILARNE VLAGE.</t>
  </si>
  <si>
    <t>Ton boje po odabiru projektanta. Boja se nanosi u dva sloja.</t>
  </si>
  <si>
    <t>Obračun po m2 obrađenog zida</t>
  </si>
  <si>
    <t>RAVNA POVRŠINA ZIDOVA U TERENU</t>
  </si>
  <si>
    <t>SOBOSLIKARSKO-LIČILAČKI RADOVI UKUPNO</t>
  </si>
  <si>
    <t>ZIDARSKI RADOVI - PODNI ESTRIH</t>
  </si>
  <si>
    <t>Propisi kojih se potrebno pridržavati:</t>
  </si>
  <si>
    <t>Jedinična cijena radova izvedbe estriha mora sadržavati:</t>
  </si>
  <si>
    <t>troškove svog rada i transporta, sav materijal (uključujući sav pomoćni materijal za ugradbe kao razdjelne bočne zidne umetke stiropora, dilatacione prekidne mrežice i ethafoam folije debljine 5mm na pozicijama manje debljine estriha), te sve prijenose, i upotrebu alata i strojeva, po potrebi i skele za prihvat pumpe za cem.estrih,</t>
  </si>
  <si>
    <t>troškove svih potrebnih izravnavanja i prilagodbi,</t>
  </si>
  <si>
    <t>troškove zaštite podova od utjecaja vrućine, hladnoće, brzog isušivanja i atmosferskih nepogoda,</t>
  </si>
  <si>
    <t>troškove čišćenja prostorija po završetku izrade glazure sa odvozom otpada,</t>
  </si>
  <si>
    <t>troškove mjera po HTZ i drugim postojećim propisima.</t>
  </si>
  <si>
    <t>Ovi opći uvjeti mijenjaju se ili nadopunjuju opisom pojedine stavke troškovnika; SVE ESTRIHE PRIZEMLJA IZVODITI KAO INDUSTRIJSKE, U TRAŽENOM RAZREDU ČVRSTOĆE.</t>
  </si>
  <si>
    <t>NAPOMENA: estrih koji se izvodi usporedo sa postavom keramike (vibro postupak) u unutrašnjim prostorima prizemlja obračunat je u keramičarskim radovima.</t>
  </si>
  <si>
    <t>Cementni estrih tlačne čvrstoće min. 30N/mm2 izvodi se PP vlaknima i aditivima preko podloge, armiran laganom čel.pocinčanom mrežicom Q92, u svemu prema uputama proizvođača.</t>
  </si>
  <si>
    <t>Završno površinu izvesti što preciznije ravnu, u padu prema odvodnim sifonima, koji se ili ugrađuju prije (postavlja ih vodoinstalater) ili se ostavlja ušteda na mikrolokaciji kasnije ugradnje istih). Gornju površinu zaravnati i zagladiti da nema vidljivih neravnina.</t>
  </si>
  <si>
    <t xml:space="preserve">Polipropilenska vlakna estriha, odnosno arm.mreža uključena u ovu stavku. Uključivo ulaganje trake od stiropora (ili bilo koje druge tipske zvučne razdjelnice) debljine 1cm u rešku između zida i estriha. </t>
  </si>
  <si>
    <t>Obračun se vrši po m2 kompletne izvedbe.</t>
  </si>
  <si>
    <t>PODRUM - ČVRSTOĆA 30N/mm2</t>
  </si>
  <si>
    <t>Cementni estrih tlačne čvrstoće min. 20N/mm2 izvodi se PP vlaknima i aditivima preko podloge, u svemu prema uputama proizvođača.</t>
  </si>
  <si>
    <t xml:space="preserve">Završno površinu izvesti što preciznije ravnu, horizontalnu, gornju površinu zaravnati i zagladiti da nema vidljivih neravnina. Polipropilenska vlakna estriha uključena u ovu stavku. Uključivo ulaganje trake od stiropora (ili bilo koje druge tipske zvučne razdjelnice) debljine 1cm u rešku između zida i estriha. </t>
  </si>
  <si>
    <r>
      <rPr>
        <b/>
        <sz val="8"/>
        <rFont val="Arial"/>
        <family val="2"/>
      </rPr>
      <t>NAPOMENA:</t>
    </r>
    <r>
      <rPr>
        <sz val="8"/>
        <rFont val="Arial"/>
        <family val="2"/>
        <charset val="238"/>
      </rPr>
      <t xml:space="preserve">
Stvarnu debljinu cem.estriha prilagoditi krajnoj podnoj oblozi - završno sve obloge izvedene u ravnini.</t>
    </r>
  </si>
  <si>
    <t>PRIZEMLJE - ČVRSTOĆA 20N/mm2</t>
  </si>
  <si>
    <t>ZIDARSKI RADOVI - PODNI ESTRIH UKUPNO</t>
  </si>
  <si>
    <t>PODOPOLAGAČKI RADOVI - KAMEN</t>
  </si>
  <si>
    <t>Kod izvedbe, treba se držati rješenja u projektu/nacrta, uputa isporučioca kamena i autora idejnog rješenja.</t>
  </si>
  <si>
    <t xml:space="preserve">Nakon  (uz suglasnost Investitora) odabira kamena, mora izvođač prije početka radova dostaviti uzorke na odobrenje. </t>
  </si>
  <si>
    <t>Vrsta kamena prema opusu pojedine stavke.</t>
  </si>
  <si>
    <t>Uzorci ostaju kod projektanta.</t>
  </si>
  <si>
    <t>Proizvođač/isporučitelj kamena dužan je da uz uzorak, odnosno i uz isporučenu količinu propisanog kamenog materijala dostavi graditelju, odnosno naručitelju i uvjerenje o temeljnim, a i posebno propisanim svojstvima kamenog materijala.</t>
  </si>
  <si>
    <t>Potrebno je također izvršiti sve provjere dužina, širina i visina u naravi i ukazati nadzoru na eventualna odstupanja od projekta, odnosno na probleme prije oblaganja.</t>
  </si>
  <si>
    <t xml:space="preserve">Izvođač radova koji izvodi opločenje na gotovu podnu betonsku površinu ili zid, mora prije početka iste pregledati, i eventualne nedostatke pismeno obavijestiti upravu gradilišta i nadzornog inženjera, da se nedostaci uklone.  </t>
  </si>
  <si>
    <t>Prije početka radova obvezno je površine koje se oblažu očistiti od prašine i drugih nečistoća (industrijskim usisavačem), provjeriti da li su ravne, suhe i pripremljene za rad i da li su te površine postojane i pogodne za predviđeno oblaganje.</t>
  </si>
  <si>
    <t xml:space="preserve">Vezni materijal, standardne kakvoće i gustoće za podne - vodoravne, odnosno zidne - uspravne obloge. Širina sudarnih reški zavisi od finoće i točnosti obrade kamena. </t>
  </si>
  <si>
    <t>Kod fino obrađenih ploča širina reški mora biti jedva vidljiva.</t>
  </si>
  <si>
    <t xml:space="preserve">Gotovo opločenje podnih i zidnih ploha mora biti potpuno ravno (horizontalno / vertikalno, bez ikakovih udubljenja ili izbočina), kontrolom libelom u svim smjerovima. </t>
  </si>
  <si>
    <t>Kod primopredaje dovršenih obloga na korištenje izvođač je obavezan predati pismene upute o sredstvima i načinu čišćenja i održavanja kamenih obloga da bi se sačuvao trajno propisani izgled.</t>
  </si>
  <si>
    <t xml:space="preserve">Polaganje ploča prema shemi polaganja u projektu i prema uputama proizvođača. 
</t>
  </si>
  <si>
    <t xml:space="preserve">U jedinične cijene svih stavki obavezno uključiti sve nabave, transporte i ugradnje, sav potreban rad i materijal, a sve do potpune funkcionalne gotovosti pojedine stavke, uključivo čišćenje i pranje nakon dovršetka i u tijeku radova - ako opisom stavke nije drugačije određeno. </t>
  </si>
  <si>
    <t>Izvoditelj radova je dužan do primopredaje radova zaštititi postavljene podove od oštećenja i onečišćenja.</t>
  </si>
  <si>
    <t>Na sve što nije navedeno i opisano u troškovničkim stavkama (tehnologije izvođenja), smatra se da se primjenjuju važeći normativi, tehnički propisi i pravilnici za pojedine vrste radova.</t>
  </si>
  <si>
    <t>Jedinična cijena izvedbe radova postave kamena mora obuhvatiti slijedeće:</t>
  </si>
  <si>
    <t>isporuku gotovog prvoklasnog proizvoda,</t>
  </si>
  <si>
    <t>PODOPOLAGAČKI RADOVI - KAMEN UKUPNO</t>
  </si>
  <si>
    <t>PODOPOLAGAČKI RADOVI - KERAMIKA</t>
  </si>
  <si>
    <t>Prilikom lijepljenja keramičkih pločica obavezno koristiti FLEKSIBILNO LIJEPILO proizvođača kao uz obavezno korištenje svih dijelova sistema iz palete istog proizvođača (primer i/ili lijepilo, rubne brtvene trake, masa za fugiranje i silikonske ili PU brtveni kitovi i sl.) U SVEMU PREMA UPUTAMA PROIZVOĐAČA.</t>
  </si>
  <si>
    <t>NADMJERA NABAVNIH KOLIČINA MOŽE VARIRTATI OVISNO O DIM. KER.PL. I SL.</t>
  </si>
  <si>
    <t>Jedinična cijena izvedbe keramičarskih radova mora obuhvatiti slijedeće:</t>
  </si>
  <si>
    <t>uzimanje mjera na gradnji,</t>
  </si>
  <si>
    <t>sav potreban materijal uključivo vezni,</t>
  </si>
  <si>
    <t>sav potreban rad uključivo alat i mašine,</t>
  </si>
  <si>
    <t>transport keramike po objektu,</t>
  </si>
  <si>
    <t>dovođenje struje, vode i plina od priključka na gradilištu do mjesta korištenja,</t>
  </si>
  <si>
    <t>davanje traženih uzoraka,</t>
  </si>
  <si>
    <t>zaštitu izvedenih radova,</t>
  </si>
  <si>
    <t>čišćenje izrađenih površina, nakon izvođenja radova,</t>
  </si>
  <si>
    <t>popravak manjih oštećenja i nečistoća na podlozi,</t>
  </si>
  <si>
    <t>popravak štete učinjene nepažnjom pri radu na svojim ili tuđim radovima,</t>
  </si>
  <si>
    <t>keramičku obradu raznih kutija i sl. elektr. instalacije na površinama koje se obrađuju.</t>
  </si>
  <si>
    <t>UNUTARNJA KERAMIKA R9 RAZRED PROTUKLIZNOSTI; VANJSKA KERAMIKA R10 RAZRED PROTUKLIZNOSTI - ODABIR KERAMIKE U SVEMU PREMA ODREDBAMA KONZERVATORSKE SLUŽBE.</t>
  </si>
  <si>
    <t>Polaganje podnih, glaziranih, keramičkih pločica I klase. Polažu se lijepljenjem na podlogu (estrih) u padu, USVIM PROSTORIJAMA PREMA SPECIFIKACIJI.</t>
  </si>
  <si>
    <t>Uključivo pripasivanje podnog sifona (dobava obračunata posebno) i sl. Prije izvedbe keramičkih pločica u prostorima sanitarija izvesti hidroizolacijski premaz uključivo i rubnu gumenu brtvenu traku, što je u sastavnom dijelu cijene postave podne obloge (samo ispod površine wc-a), te sokl na svim pozicijama na kojima nema zidne keramike.</t>
  </si>
  <si>
    <t>Uključivo i ugradnju kutnih PVC profila. Nakon izvršenog rada isfugirati i očistiti kompletnu površinu, što je u cijeni stavke.</t>
  </si>
  <si>
    <t>PROSTORIJE PREDPROSTORA WC-a, WC-a,  SANITARIJA, SKLADIŠTA I SL.</t>
  </si>
  <si>
    <t>DOBAVA I UGRADNJA</t>
  </si>
  <si>
    <t>DOBAVA I UGRADNJA - SOKL</t>
  </si>
  <si>
    <t>PRIJELAZNI ALU "L" PROFIL - DOBAVA I UGRADNJA</t>
  </si>
  <si>
    <t>IZVEDBA MINERALNE POLIMERCEMENTNE HIDROIZOLACIJE</t>
  </si>
  <si>
    <t>Oblaganje zidova sanitarnih prostorija i sl, do stropa, glaziranim keramičkim pločicama I klase.</t>
  </si>
  <si>
    <t>Pločice se polažu ljepljenjem na betonske, ožbukane, i sl. zidove. Uključivo dobava i  ugradba plastičnih križića između pločica na unutarnjoj strani brida, svi fazonski elementi (kutni, završni, rubni, uokolo dovratnika, uokolo opreme i sl.), pravilno izrezivanje i kitanje oko kada, ventila, slavina i dr. da se izbjegne zacurivanje, te kitanje spoja sa podnim pločicama (reška visine cca 2mm, zabrtvljena trajnoelastičnim kitom).</t>
  </si>
  <si>
    <t>ZIDOVI WC, SANITARIJE I SL.</t>
  </si>
  <si>
    <t>ZIDNA KUTNA LAJSNA</t>
  </si>
  <si>
    <t>PODOPOLAGAČKI RADOVI - KERAMIKA UKUPNO</t>
  </si>
  <si>
    <t>Stvaka podrazumijeva privremeno podupiranje i uklanjanje djelova kompletne međukatne konstrukcije sa svim slojevima (završne podne obloge prema specifikaciji, na sloju drvenih dasaka, sa pripadnim rasterom štafli /letvi, te ispunom od šljunka /pijeska i svim slojevima izolacija, bit.traka i slično, do nivoa temeljne ploče u nivou prizemlja - KOMPLETNO sa svim slojevima parnih brana, izolacija u snitarnim čvorovima i sl., odnosno do nivoa drvenog grednika u međukatnim konstrukcijama).</t>
  </si>
  <si>
    <t>PODOVI PRIZEMLJA DEBLJINE DO 10,50cm (MK2, P2)</t>
  </si>
  <si>
    <t>UKLANJANJE SLOJEVA PODA PODRUMA (P1)</t>
  </si>
  <si>
    <t>UKLANJANJE SVIH SLOJEVA PODA (ZAVRŠNA PODNA OBLOGA (PARKET, KER.PL., DASKE I SL. DEBLJINE DO 2,5cm, RASTER DASAKA DEBLJINE DO 2,5cm, NA SLOJU LETVI I ŠTAFLI SA MEĐUISPUNOM OD PIJESKA I ŠLJUNKA DEBLJINE DO 14cm I SLOJA PARNE BRANE - BIT.TRAKE S ULOŠKOM KROVNOG KARTONA NA SLOJU ČISTOG BETONA) - UKUPNO ZA POVRŠINU DO 192,00m2</t>
  </si>
  <si>
    <t>UKUPNA DULJINA BOČNIH ŠLICEVA 800m' - ZA POLAGANJE CIJEVI RAZNIH INSTALACIJA</t>
  </si>
  <si>
    <t>Uklanjanje žbuke i dašćane konstrukcije stropova.</t>
  </si>
  <si>
    <t>ŽBUKA SVODOVA</t>
  </si>
  <si>
    <t>Ručno otucanje žbuke sa unutarnjih zidova i svodova podruma debljine 3-6cm - ravne plohe i pukotine.</t>
  </si>
  <si>
    <t>ŽBUKA SVODOVI - OBIJANJE DOTRAJALIH DJELOVA ŽBUKE SA POZICIJA PODGLEDA LUČNIH SVODOVA UZ STUBIŠTE</t>
  </si>
  <si>
    <t>STILIZIRANI NADRPOZORSKI VIJENCI (LUKOVI) SA ISTAKNUTIM SREDNIŠNJIM MEDALJONOM I PROFILIRANIM OBRUBOM I KAPITELIMA OKO OTVORA 1. KATA - POTPUNO OBIJANJE: R.Š. 55cm, DUŽ. 200cm</t>
  </si>
  <si>
    <t>PROFILIRANI PROZORSKI PILASTRI 1.KATA UZ RADIJALNE LUKOVE PROZORA; POTPUNO OBIJANJE; R.Š. 65cm, DUŽ. 135cm, VIS. DO 183cm, UKUPNO ZA 6kom, SA KAPITELOM I DONJIM RAZJELNIM VIJENCEM</t>
  </si>
  <si>
    <t>PROFILIRANA ŽBUKA ŠPALETA PROZORA 1.KATA; R.Š.20cm</t>
  </si>
  <si>
    <t>DUBOKO PROFILIRANI PROZORSKI PILASTRI; POTPUNO OBIJANJE; R.Š. 23cm, DUŽ. 135cm, ŠIR. 133cm</t>
  </si>
  <si>
    <t>PROFILIRANA ŽBUKA ŠPALETA PROZORA PRIZEMLJA; R.Š.40cm</t>
  </si>
  <si>
    <t>RAVNA ŽBUKA ŠPALETA PROZORA; R.Š.15cm</t>
  </si>
  <si>
    <t>VANJSKA STOLARIJA - SA UKLANJANJEM VANJSKE I UNUTARNJE KLUPICE</t>
  </si>
  <si>
    <t>Ručno obijanje profilirane trošne žbuke vijenaca - GLAVNI RAZDJELNI I KROVNI VIJENCI.</t>
  </si>
  <si>
    <t>Žbuka se otucava ručno do zdravih dijelova, a podloga čistiti od prašine. Na određenim mjestima ostavljaju se reperi. Ako se prilikom skidanja žbuke na vijencima naiđe na montažnu pokonstrukciju, drvenu ili metalnu, potrebno je provjeriti da li je zdrava prije njenog ponovnog zatvaranja.Točne
količine radova obračunat će se prema građevinskoj knjizi koju ovjerava nadzorni inženjer.</t>
  </si>
  <si>
    <t>KROVNI VIJENAC -100% OBIJANJE; R.Š. 74cm</t>
  </si>
  <si>
    <t>Izrada šablona za izvedbu vučenih profilacija.</t>
  </si>
  <si>
    <t>Šablone izraditi za sve vučene profilacije, a konačan izgled (geometriju, kao i razliku u debljini u odnosu na konačnu ravninu žbuke odobriti će predtavnik GZZZSKIP).</t>
  </si>
  <si>
    <t>Obračun po KOMPLETU ŠABLONE ZA GRUBU I FINU ŽBUKU, BEZ OBZIRA NA BROJ POMOĆNIH ŠABLONA ZBOG DULJINE PROFILACIJE, PREVALJIVANJA ILI IZRADE POSEBNE ŠABLONE ZA GRUBU ŽBUKU.</t>
  </si>
  <si>
    <t>PLASTIKA ELEMENATA OGRADE 1.KATA - UKUPNO ZA 21KOM ELEMENATA RADIJALNIH STILILIZIRANIH ELEMENATA U SVEMU PREMA DETALJNOM PLANU POZICIJA</t>
  </si>
  <si>
    <t>ROMBOIDNI MEDALJON PROZORA 1.KATA</t>
  </si>
  <si>
    <t>CVJETNA PLASTIKA LUKOVA IZNAD PROZILACIJA PROZORA 1.KATA</t>
  </si>
  <si>
    <t>GLAVNI RAZDJELNI I KROVNI VIJENCI</t>
  </si>
  <si>
    <t>PROFILIRANI VIJENAC IZNAD PRIZEMLJA ZGRADE -100% OBIJANJE, UKUPNA R.Š. 150cm; UKLJUČIVO I PRIJELAZ DVA DIJELA DONJI I GORNJI DIO VIJENCA DUŽINA DO 18,70m', SA OBRATOM (UKUPNO 22kom)</t>
  </si>
  <si>
    <t>PROFILIRANI VIJENAC PARAPETA 1.KATA ZGRADE -100% OBIJANJE, UKUPNA R.Š. 110cm; DUŽINA DO 18,75m', SA OBRATOM (UKUPNO 6kom)</t>
  </si>
  <si>
    <t>PROFILIRANI VIJENAC STROPA 1.KATA ZGRADE -100% OBIJANJE, UKUPNA R.Š. 50cm; DUŽINA DO 21,00m', SA OBRATOM (UKUPNO 6kom)</t>
  </si>
  <si>
    <t>PROFILIRANI PROZORSKI PILASTRI PRIZEMLJA; POTPUNO OBIJANJE; R.Š. 23cm, DUŽ. 135cm, ŠIR. 133cm</t>
  </si>
  <si>
    <t>Betoniranje greda i horizontalnih AB-serklaža - ojačanja i spojevi - krpanja.</t>
  </si>
  <si>
    <t>Elementi u konstrukciji po završenim radovima rušenja i demontaža.</t>
  </si>
  <si>
    <t>UKUPNA KOLIČLINA ČELIKA</t>
  </si>
  <si>
    <t>IZOLATERSKI RADOVI</t>
  </si>
  <si>
    <t>HIDROIZOLACIJA</t>
  </si>
  <si>
    <t>Svi radovi moraju se izvesti kvalitetno i stručno držeći se projektne dokumentacije i slijedećih propisa:</t>
  </si>
  <si>
    <t>Ovi radovi obuhvaćaju hidroizolaciju i toplinsku izolaciju podova, zidova i krova. Ostale izolacije obuhvaćene su u pokrivačkim, limarskim i drugim zanatskim radovima.</t>
  </si>
  <si>
    <t>Prije početka radova izvođač mora ustanoviti kvalitetu podloge na koju se izvodi izolacija, te ukoliko nije pogodna za rad mora o tome na osnovu relevantnih dokaza, pismeno izvjestiti nadzornog inženjera kako bi se podloga na vrijeme popravila i pripremila za izvođenje izolacije.</t>
  </si>
  <si>
    <t>Radovi se moraju izvesti u svemu prema pravilima struke, uvjetima i opisima iz troškovnika, te uputama proizvođača. Podloga za hidroizolaciju mora biti suha i čvrsta, ravna i bez šupljina na površini, te očišćena od prašine i raznih nečistoća. Pažljivo izvesti savijanje traka i preklope prema uputama proizvođača, uz upotrebu tipskih prefabriciranih elemenata za složene spojeve (kuteve, bridove, vodolovna grla, prodore i slično), jer će sve manjkavosti i štete nastale lošom izvedbom izolacije snositi izvođač.</t>
  </si>
  <si>
    <t>Spoj horizontalne i vertikalne izolacije izvoditi sa bubrećim kitovima.</t>
  </si>
  <si>
    <t xml:space="preserve">Prije polaganja parne brane, odnosno izolacije moraju biti izvedena podnožja u kutevima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a kao sredstvo za ljepljenje bitumen i bitumenska masa u vrućem stanju.
</t>
  </si>
  <si>
    <t>Izolacija se polaže samo na posve suhu i očišćenu podlogu kod temperature koju definira proizvođač i materijal odaberenog izolacijskog sistema. Izolacione trake moraju prilegnuti na podlogu ravno cijelom površinom, bez nabora i mjehura.</t>
  </si>
  <si>
    <t>Posebnu pažnju obratiti na zaštitu od požara kod rada sa vrućim bitumenskim premazima i varenim ljepenkama zbog velike zapaljivosti bitumena. U slučaju požara gasiti pijeskom ili pjenom. Gašenje vodom je opasno zbog prskanja vrelog bitumena.</t>
  </si>
  <si>
    <t>Hidroizolacije na bazi penetrirajućih premaza (silikatne osnove) se nanose neposredno nakon vezanja betona, odnosno nakon skidanja oplate.</t>
  </si>
  <si>
    <t>Vlažnost i kiselost betonske podloge izvođač treba provjeriti i uskladiti recepturu premaza sa kvalitetom podloge.</t>
  </si>
  <si>
    <t>Onečišćene podloge (zemlja, ulje i sl.) čistiti mehanički i vodom te  sredstvima koja propisuje i dozvoljava proizvođač premaza. Broj i način nanošenja premaza prema uputstvu proizvođača.</t>
  </si>
  <si>
    <t>Sve više radnje, koje neće biti na taj način utvrđene, neće se priznati u obračunu.</t>
  </si>
  <si>
    <t>Ukoliko se traži stavkom troškovnika materijal koji nije obuhvaćen propisima, ima se u svemu izvesti prema uputama proizvođača, te garancijom i atestima za to ovlaštenih ustanova (IGH ili sl.).</t>
  </si>
  <si>
    <t>Ako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</si>
  <si>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U slučaju da se materijal sa gradilišta prevozi javnim prometnim površinama, asfaltnim ili betonskim putem, u jedinačne cijene treba uključiti i troškove pranja kotača vozila prije izlaska na cestu.</t>
  </si>
  <si>
    <t>Sav materijal mora odgovarati standardima koji se odnosi na ugrađene proizvode:</t>
  </si>
  <si>
    <t xml:space="preserve">Sav materijal koji se ugrađuje mora biti atestiran.
</t>
  </si>
  <si>
    <t>Prije početka radova i ugradnje Izvođač je obvezan nadzornom inženjeru dostaviti valjane ateste i dokaze kvalitete za sve građevinske proizvode i radove koje planira ugraditi. Bez ispunjenja ovog uvjeta početak radova neće biti moguć, a svi troškove snosi izvođač radova. Uskladištenje materijala na gradilištu mora biti stručno kako bi se isključila bilo kakva mogućnost oštećenja, odnosno propadanja.</t>
  </si>
  <si>
    <t>OBRAČUN</t>
  </si>
  <si>
    <t xml:space="preserve">Obračun se vrši po m2 gotove izvedene sukladno zahtjevima Projekta funkcionalne površine, uz primjenu jediničnih nepromijenjivih cijena. </t>
  </si>
  <si>
    <t>U jedničnu cijenu svake stavke uključen je:</t>
  </si>
  <si>
    <t>sav materijal, alat i mehanizacija,</t>
  </si>
  <si>
    <t>sav spojni, pomoćni i potrošni materijal potreban za izvedbu radova prema pravilima struke i uputama proizvođača,</t>
  </si>
  <si>
    <t>svi preklopi materijala i eventualni otpadni materijal za izvedbu u skladu s pravilima struke,</t>
  </si>
  <si>
    <t>sav materijal i rad potreban za sva brtvljenja na mjestima spojeva i završetaka hidroizolacija,</t>
  </si>
  <si>
    <t>sve zaštite od temperaturnih i atmosferskih nepovoljnih utjecaja,</t>
  </si>
  <si>
    <t>troškovi radne snage za kompletan rad propisan troškovnikom,</t>
  </si>
  <si>
    <t>troškovi vanjskog i unutrašnjeg transporta,</t>
  </si>
  <si>
    <t>troškovi horizontalnog i vertikalnog prijenosa, te eventualno potrebnih radna skela, platformi i sl.,</t>
  </si>
  <si>
    <t>troškovi deponiranja materijala i alata</t>
  </si>
  <si>
    <t>čišćenje prostorija za vrijeme i nakon završetka rada, uključivo odvoz preostalog materijala, šute i smeća sa svim plaćanjem svih komunalnih pristojbi i davanja</t>
  </si>
  <si>
    <t>troškovi popravka nastalih zbog nepažljive izvedbe ili pričinjena štete drugim izvođačima,</t>
  </si>
  <si>
    <t>troškove svih ispitivanja i atestiranja i dokaza kvalitete,</t>
  </si>
  <si>
    <t>sve troškove s naslova svih naknada, ishođenja suglasnosti i dozvola potrebni za neometani rad i izvođenje radova.</t>
  </si>
  <si>
    <t>Prije montaže na gradilištu, izvođač je dužan izgraditi razradu detalja izrade (ugradbe) pridržavajući se pravila struke, uvažavajući klimatske uvjete, te dati ih na ovjeru projektantu i nadzoru.</t>
  </si>
  <si>
    <t xml:space="preserve">Za atestirane detalje proizvođača nije potrebna suglasnost projektanta. Ovo se ne odnosi na posebne detalje koji su projektom već definirani.
</t>
  </si>
  <si>
    <t>TOPLINSKA I ZVUČNA IZOLACIJA</t>
  </si>
  <si>
    <t>Sva predložena rješenja moraju biti u skladu s postojećim propisima i standardima:</t>
  </si>
  <si>
    <t>Sav materijal mora odgovarati standardima koji se odnosi na proizvode koji se odnose na ugrađene proizvode, te mora biti atestiran.</t>
  </si>
  <si>
    <t>Atesti moraju biti na gradilištu, predočeni na eventualni zahtjev nadzorne službe. Uskladištenje materijala na gradilištu mora biti stručno i prema uputi proizvođača kako bi se isključila bilo kakva mogućnost propadanja.</t>
  </si>
  <si>
    <t>Prije početka radova i ugradnje Izvođač je obavezan nadzornom inženjeru dostaviti važeće ateste i dokaze kvalitete za sve građevinske proizvode i radove koje planira ugraditi.</t>
  </si>
  <si>
    <t>Bez ispunjenja ovog uvjeta početak radova neće biti moguć, a sve zbog toga nastale troškove snosi izvođač radova.</t>
  </si>
  <si>
    <t>JEDINIČNA CIJENA TOPLINSKE I ZVUČNE IZOLACIJE</t>
  </si>
  <si>
    <t>Jedinična cijena treba sadržavati:</t>
  </si>
  <si>
    <t>Obračun se vrši po m2 stvarno izvedene, funkcionalne površine uz primjenu jediničnih cijena. U cijenu svake stavke uključeno je:</t>
  </si>
  <si>
    <t>cijena materijala, alata i mehanizacije,</t>
  </si>
  <si>
    <t>cijena spojnog, pomoćnog i potrošnog materijal potrebnog za izvedbu radova prema pravilima struke i uputama proizvođača,</t>
  </si>
  <si>
    <t>troškove zaštite od temperaturnih i atmosferskih nepovoljnih utjecaja,</t>
  </si>
  <si>
    <t>troškovi svih prijevoza i prenosa, te potrebna radna skela,</t>
  </si>
  <si>
    <t>troškovi deponiranja materijala i alata te čišćenje po završetku rada,</t>
  </si>
  <si>
    <t>troškovi svih ispitivanja i atestiranja,</t>
  </si>
  <si>
    <t>Za atestirane detalje proizvođača nije potrebna suglasnost projektanta. Ovo se ne odnosi na posebne detalje koji su projektom već definirani.</t>
  </si>
  <si>
    <t>SVE VANJSKE I IZLOŽENE TPO FOLIJE MORAJU BITI UV STABILNE I OTPORNE NA ATMOSFERILIJE.</t>
  </si>
  <si>
    <t>Hidroizolacija poda - bitumenska traka.</t>
  </si>
  <si>
    <t>Dobava i postava horizontalne i vertikalne hidroizolacijske membrane na bazi bitumena sa elastomernim polimerima (SBS), debljine 5.0 mm, armirane staklenim voalom i staklenom mrežicom, obostrano zaštićena polietilensklom (PE) folijom, prema EN 13969 ili jednakovrijedan ____________. Karakteristike: vlačna čvrstoća, uzdužna/poprečna: min. 1000/900 N/mm (±20%) (12311-1 ili jednovrijedna __________), izduženje pri slomu, uzdužno/poprečno: min. 50/50 % (±15%) (EN 12311-1 ili jednakovrijedan ____________), fleksibilnost pri niskoj tempaeraturi min. -10°C (EN 1109 ili jednakovrijedna ____________).</t>
  </si>
  <si>
    <t xml:space="preserve">Membrana se ugrađuje u jednom sloju, na podlogu pripremljenu sa temeljnim premazom kompatibilnim sa membranom, sa bočnim preklopima min. 10cm, a čeonim preklopima: min. 15cm). Membranu završiti 30 cm iznad kote terena. Na mjestim prodora cjevi koristi se polimer-bitumenskim premaz kompatibilna sa membranom. </t>
  </si>
  <si>
    <t>Radove izvesti prema uputama proizvođača materijala.</t>
  </si>
  <si>
    <t>Obračun po m2 površine.</t>
  </si>
  <si>
    <t>Dobava i ugradnja dvokomponentnog mikroarmiranog premaza na bazi polimer-bitumenske emulzije.</t>
  </si>
  <si>
    <t>Obračun po m2 obrađene površine.</t>
  </si>
  <si>
    <t>Karakteristike: udio suhe tvari : min. 58% (volumen), temperatura izloženosti:-30°C to +70°C vodonepropusnost: min. 7 bara (DIN 1048-5 ili jednakovrijedna________), premoštenje pukotine: min. 2.00 mm. Premaz se nanosi u dva sloja ukupne potrošnje oko 4-5 kg/m2.</t>
  </si>
  <si>
    <t>Premaz se armira sa slojem poliesterskog pletiva 100 g/m2 u sustavu. Proizvod treba biti kompatibilan sa podlogom. Na mjestima kuteva ugrađuju se namjenske trake (obostrano obložene tkaninom).</t>
  </si>
  <si>
    <t>Na mjestu prodora cjevi ugrađuju se namjenske manžete.</t>
  </si>
  <si>
    <t xml:space="preserve">Dobava i ugradnja jednokomponentnog cementnog premaza sa sposobnošću kristalizacije u podlogu.    </t>
  </si>
  <si>
    <t>Materijal se aplicira na površinu vodoneporpusne in-situ žbuke.</t>
  </si>
  <si>
    <t>Ispunjava zahtjeve prema EN 1504-2. Karakteristike proizvoda:  tlačna čvrstoća: min. 35 MPa (EN 12190 ili jednakovrijednom_____________), vlačna čvrstoća: min. 6 MPa (EN 12190 ili jednakovrijednom _____________), specifična gustoća: min. 1,0 kg/L,  maksimalno zrno agregata: Dmax: 1,0 mm, paropropusnost: Sd &lt; 5m (EN ISO 7783 ili jednakovrijedan ___________), kapilarno upijanje: &lt; 0,1 kg m-2 h-0,5 (EN 1062-3 ili jednakovrijedan _____________).</t>
  </si>
  <si>
    <t xml:space="preserve">Proizvod se na podlogu nanosi postupkom špricanja / ručno u ukupnoj suhoj debljini min. 2mm. </t>
  </si>
  <si>
    <t>IZOLATERSKI RADOVI UKUPNO</t>
  </si>
  <si>
    <t>ZIDARSKI RADOVI - SANACIJA</t>
  </si>
  <si>
    <t>VANJSKA STRANA - ZIDOVI</t>
  </si>
  <si>
    <t>PLOHA ZIDOVA PROČELJA</t>
  </si>
  <si>
    <t>UGRADANJA SIDARA - ZIDOVI PROČELJA</t>
  </si>
  <si>
    <t>OBRADA UZ SIDRA - ZIDOVI PROČELJA</t>
  </si>
  <si>
    <t>ZIDOVI PODRUMA</t>
  </si>
  <si>
    <t>ZID U PRIZEMLJU VISINE DO 200cm</t>
  </si>
  <si>
    <t>ZID U DVORIŠTU VISINE DO 200cm</t>
  </si>
  <si>
    <t>UNUTARNJI ZID DEBLJINE 60cm</t>
  </si>
  <si>
    <t>VANJSKI ZID DEBLJINE 80cm</t>
  </si>
  <si>
    <t>ZID U PRIZEMLJU - UNUTRA - VISINA DO 200cm</t>
  </si>
  <si>
    <t xml:space="preserve">Žbukanje elemenata pročelja grubom žbukom s odgovarajućom pripremom podloge i njegom svježe žbuke. Žbuka se nanosi u 2 ili 3 sloja. U svemu prema tehničkom listovima odabranog proizvođača gotove žbuke. </t>
  </si>
  <si>
    <t>ULIČNA PROČELJA</t>
  </si>
  <si>
    <t>RAVNA ŽBUKA - OBIJANJE DOTRAJALIH DJELOVA ŽBUKE (PREDPOSTAVLJENO 40% UKUPNE POVRŠINE)</t>
  </si>
  <si>
    <t>m</t>
  </si>
  <si>
    <t>n</t>
  </si>
  <si>
    <t>o</t>
  </si>
  <si>
    <t>p</t>
  </si>
  <si>
    <t>Učvršćivanje žbuke zdrave osnove prije nanošenja završne žbuke.</t>
  </si>
  <si>
    <t>Kompletnu žbukanu površinu u završnom koraku, radi ujednačenja teksture sa novožbukanim zidovima kasnije tretirati finom žbukom, što je uračunato u cijeni stavke.</t>
  </si>
  <si>
    <t>RAVNA ŽBUKA - ULJUČIVO PLITKO KAZETIRANI DIO</t>
  </si>
  <si>
    <t>PROFILACIJE</t>
  </si>
  <si>
    <t>PROFILIRANI PROZORSKI PILASTRI PRIZEMLJA; R.Š. 23cm, DUŽ. 135cm, ŠIR. 133cm</t>
  </si>
  <si>
    <t>STILIZIRANI NADRPOZORSKI VIJENCI (LUKOVI) SA ISTAKNUTIM SREDNIŠNJIM MEDALJONOM I PROFILIRANIM OBRUBOM I KAPITELIMA OKO OTVORA 1. KATA; R.Š. 55cm, DUŽ. 200cm</t>
  </si>
  <si>
    <t>DUBOKO PROFILIRANI PROZORSKI PILASTRI; R.Š. 23cm, DUŽ. 135cm, ŠIR. 133cm</t>
  </si>
  <si>
    <t xml:space="preserve">ŠABLONA </t>
  </si>
  <si>
    <t>KALUP SA ODLJEVOM</t>
  </si>
  <si>
    <t>KROVNI VIJENAC; R.Š. 74cm</t>
  </si>
  <si>
    <t>PROFILIRANI VIJENAC STROPA 1.KATA ZGRADE, UKUPNA R.Š. 50cm; DUŽINA DO 21,00m', SA OBRATOM (UKUPNO 6kom)</t>
  </si>
  <si>
    <t>PROFILIRANI VIJENAC IZNAD PRIZEMLJA ZGRADE, UKUPNA R.Š. 150cm; UKLJUČIVO I PRIJELAZ DVA DIJELA DONJI I GORNJI DIO VIJENCA DUŽINA DO 18,70m', SA OBRATOM (UKUPNO 22kom)</t>
  </si>
  <si>
    <t>PROFILIRANI VIJENAC PARAPETA 1.KATA ZGRADE, UKUPNA R.Š. 110cm; DUŽINA DO 18,75m', SA OBRATOM (UKUPNO 6kom)</t>
  </si>
  <si>
    <t>PROFILIRANI VIJENAC U NIVOU PODNE PODA PRIZEMLJA ZGRADE, UKUPNA R.Š. 45cm; UKUPNA DUŽINA DO 18,70m', SA OBRATOM (UKUPNO 22kom)</t>
  </si>
  <si>
    <t>Premazivanje za smanjenje upojnosti vode.</t>
  </si>
  <si>
    <t>Premazivanje svih zidova sredstvom  za smanjenje upojnosti vode. Sredstvo za grundiranje mora se u potpunosti upiti u podlogu. Na površini ne smiju ostati tragovi sredstva za grundiranje.</t>
  </si>
  <si>
    <t>Obračun po m2 razvijene površine zidova i profilacija. Cijenom obuhvatiti potrebne koeficijente.</t>
  </si>
  <si>
    <t>Izvedba cementnog estriha PODRUMA - prostorije sa keramikom - P1.</t>
  </si>
  <si>
    <t>Estrih se izvodi u prosječnoj debljini 5cm, preko sloja PE folije debljine min 0,10mm položene na izolaciju. Toplinska izolacija se izvodi JEDNOM SLOJU - XPS (30kg/m3).</t>
  </si>
  <si>
    <t>GIPSKARTONSKI RADOVI</t>
  </si>
  <si>
    <t>Svi materijali za spuštene stropove ili pregradne stijene i obloge moraju biti prvoklasni, te odgovarati važećim standardima, odnosno moraju posjedovati ateste a svi radovi moraju se izvoditi prema uputama proizvođača sistema suhe gradnje od kojih se radovi izvode.</t>
  </si>
  <si>
    <t>Sve radove treba izvesti točno prema datim nacrtima, prema "Pravilniku o tehničkim normativima za projektiranje i izvođenje završnih radova u građevinarstvu", te prema postojećim tehničkim propisima, troškovničkom opisu, te uputama projektanta i nadzornog organa.</t>
  </si>
  <si>
    <t>Prije početka radova treba izvođač, gdje je to moguće, kontrolirati na gradnji sve mjere koje su mu potrebne za njegov rad. Ustanovi li izvođač radova veće razlike koje bi utjecale na njegov rad prema datim nacrtima, tada je dužan o tome obavijestiti projektanta i nadzornog organa i zatražiti njegovo rješenje.</t>
  </si>
  <si>
    <t>Svako učvršćenje i povezivanje mora se izvesti tako da konstrukcije budu osigurane od bilo kakvog pomicanja, da pojedini dijelovi mogu nesmetano raditi kod promjena temperature te da se spriječi prijenos zvuka (traka za brtvljenje).</t>
  </si>
  <si>
    <t>Izvođač treba upotrijebiti materijal, koji je u svemu (vrsti, boji i kvaliteti) jednak uzorku što ga odabere projektant od uzoraka predloženih po izvođaču.</t>
  </si>
  <si>
    <t>U svim prostorijama sa posebnim zahtjevima u pogledu klimatizacije, ventilacije i grijanja izvode se spušteni stropovi kao kazetni (rasterski) stropovi, pogodni za prostore visoke vlažnosti i one koje sadrže masnoću u zraku.</t>
  </si>
  <si>
    <t>dekorativne MF-ploče sa stupnjevanim prijevojem (falcom) ili gotove bojane ploče</t>
  </si>
  <si>
    <t>debljina ploče do max 20mm</t>
  </si>
  <si>
    <t>Prilikom postave ploča izvoditelj je u obavezi pridržavati se sljedećih bitnih parametara:</t>
  </si>
  <si>
    <t>unutra, obješeno na masivan strop uključujući poluvidljivu podkonstrukciju iz T-stropnih profila,</t>
  </si>
  <si>
    <t>razmak između nosive ploče stropa i spuštenog stropa izvesti prema projektu tehničke opreme,</t>
  </si>
  <si>
    <t>ukoliko postoje uvjeti u pogledu akustičnog učinka obavezno upotrebljavati ploče sa projektom traženim stupnjem upijanja zvuka (Hz),</t>
  </si>
  <si>
    <t>polaganje vršiti ortogonalno s poligonalnim izjednačavajućim poljima u glavnim osima i kosim priključcima na pregradne zidove prostorija i na fasadu, ukoliko projektom nije specificiran drukčiji način polaganja,</t>
  </si>
  <si>
    <t>obavezno izvesti postranične priključci kao razdjelnice s definiranim razmakom (aluminijski Z-profil),</t>
  </si>
  <si>
    <t>obavezna integracija elemenata ozračenja, osvjetljenja i druge strojarsko-tehničke opreme (odvodi za provjetravanje, uspuhivanje svježeg zraka, rasvjetna tijela, ventilacijske haube, i sl.).</t>
  </si>
  <si>
    <t>Završno gletanje spojeva obavezno FINOM smjesom za gletanje - završna obrada isključivo soboslikarsko ličilačka.</t>
  </si>
  <si>
    <t>Obrada spojeva sa ab konstrukcijom i zidanim zidovima uključena u jed. cijenu stavke, bez obzira radi li se o akriliranim spojevima ili spojevima dilatacionom trakom sa ispunom filler masom.</t>
  </si>
  <si>
    <t>Predviđena završna obrada spojeva u K2 razredu kvalitete spojeva u stanovima i u zajedničkim hodnicima.</t>
  </si>
  <si>
    <t>Jedinična cijena izvedbe gipskartonskih radova mora obuhvatiti slijedeće:</t>
  </si>
  <si>
    <t>sav materijal, dobava i uskladištenje, te unutarnji transporti,</t>
  </si>
  <si>
    <t>sav rad opisan u stavci,</t>
  </si>
  <si>
    <t>izvedba dilatacija svih spojeva,</t>
  </si>
  <si>
    <r>
      <t>čišćenje po završenom radu</t>
    </r>
    <r>
      <rPr>
        <u/>
        <sz val="8"/>
        <rFont val="Arial"/>
        <family val="2"/>
        <charset val="238"/>
      </rPr>
      <t xml:space="preserve"> uključivo odvoz viška materijala na gradsku deponiju,</t>
    </r>
  </si>
  <si>
    <t>popravak štete na vlastitom ili drugim radovima učinjenih iz nepažnje,</t>
  </si>
  <si>
    <t>trošak zaštite na radu i trošak atesta,</t>
  </si>
  <si>
    <r>
      <t xml:space="preserve">završna obrada gletanjem i brušenjem do stupnja </t>
    </r>
    <r>
      <rPr>
        <b/>
        <sz val="8"/>
        <rFont val="Arial"/>
        <family val="2"/>
        <charset val="238"/>
      </rPr>
      <t>K3</t>
    </r>
    <r>
      <rPr>
        <sz val="8"/>
        <rFont val="Arial"/>
        <family val="2"/>
        <charset val="238"/>
      </rPr>
      <t xml:space="preserve"> završne kvalitete obrade, ukoliko stavkom zasebno traženo drugačije,</t>
    </r>
  </si>
  <si>
    <t>za pregrade za koje je definiran stupanj zaštite od buke, potrebno je tijekom izvedbe raditi kontrolna ispitivanja, što je potrebno uračunati u cijenu stavke.</t>
  </si>
  <si>
    <t>Prilikom izvođenja pojedine od stavaka GK radova, u svemu se pridržavati mjera zaštite od požara, posebice u smislu tražene vremenske požarne otpornosti pojedinog od opisanih elemenata (strop, zidovi).</t>
  </si>
  <si>
    <t>Uključivo i sva eventualna sitna zarezivanja djela profila na pozicijama prolaza instalacija.</t>
  </si>
  <si>
    <t>Dobava i izrada GK obloge zidova - OBLOGA UKUPNE DEBLJINE PREMA SPECIFIKACIJI.</t>
  </si>
  <si>
    <t xml:space="preserve">Dobava materijala i izrada obloge od gips-kartonskih prema negrijanom prostoru. Jednostrano jednoslojna obloga iz standardnih A15 ploča (15mm debjine). Potkonstrukcija iz  CD i UD profila (dodatno se postavlja UD profil na horizontalne spojeve ploča). Vertikalni CD profili za postoječi zid su učvršćeni sa direktnim ovjesom. Međuprostor sa ispunom pločama mineralne vune deb. 10cm - uključeno u cijenu i parnom branom proizvođača ploča, uključivo sva potrebna brtvljenja. Visina zidova do 400cm. </t>
  </si>
  <si>
    <t>Svi sudari i uglovni spojevi izrađuju se standardnim Al završnim profilima i zapunjavaju akrilnim kitom čitavom duljinom istih.  Svi spojevi bandažirani, kitani i brušeni.u oba sloja GKB ploča. Postava samoljepljive trake za brtvljenje d=3mm na spoju obloge sa zidom, stropom, podom. Izvedba dilatacija u cijeni stavke.</t>
  </si>
  <si>
    <t>U cijenu stavke je uključen sav rad, materijal i transport, te potrebna radna skela</t>
  </si>
  <si>
    <t>Dobava i izrada obloge stupova i različitih maski oko opreme ili instalacija GK pločama debljine do 40cm.</t>
  </si>
  <si>
    <r>
      <t xml:space="preserve">U stavci uključeno izrada zidne potkonstrukcije iz čeličnih, pocinčanih  profila sa </t>
    </r>
    <r>
      <rPr>
        <b/>
        <sz val="8"/>
        <rFont val="Arial"/>
        <family val="2"/>
        <charset val="238"/>
      </rPr>
      <t>JEDNOSTRANOM JEDNOSTRUKOM oblogom sa gipsanim građevinskim pločama A15, debljine 1x15mm jednostrano.</t>
    </r>
    <r>
      <rPr>
        <sz val="8"/>
        <rFont val="Arial"/>
        <family val="2"/>
        <charset val="238"/>
      </rPr>
      <t xml:space="preserve"> Međusobni osni razmak okomitih "C" profila je max. 50cm. Ukupna visina obloge zidova do 330cm.</t>
    </r>
  </si>
  <si>
    <t>Ispuna zidova od ploča mineralne vune deb. 5cm, u punoj širini pregrada i maski, uključivo i osiguranje od puzanja vune odgovarajućim metalnim trakama ili žicom.</t>
  </si>
  <si>
    <t>Izrada detalja spojeva i završna obrada površine s bandažiranjem spojeva masom tip za bandažiranje prema tehničkim detaljima projekta i dokumentaciji proizvođača.</t>
  </si>
  <si>
    <t>Svi sudari i kutni spojevi izrađuju se standardnim Al završnim profilima i zapunjavaju akrilnim kitom čitavom duljinom istih.  Svi spojevi bandažirani, kitani i dvokratno brušeni u oba sloja GKB ploča.</t>
  </si>
  <si>
    <t xml:space="preserve">U cijenu stavke uključena i postava samoljepljive trake za brtvljenje d=3mm na spoju konstrukcije zida sa zidom, stropom, podom. Izvedba dilatacija, ušteda otvora za prodore i uštede je u cijeni stavke.  </t>
  </si>
  <si>
    <t>GK OBLOGA ZIDOVA I KANALA I SL. DEBLJINE DO d=40cm</t>
  </si>
  <si>
    <t>GK OBLOGA ZIDOVA I KANALA I SL. DEBLJINE DO d=20cm</t>
  </si>
  <si>
    <t>Obloga ugrađenog vodokotlića.</t>
  </si>
  <si>
    <t>Dobava i izvedba obloge suho montažnog gradbenog kotlića sa GKBI - H2 pločama d=2x12,5mm na metalnu podkonstrukciju sa UD i CD profilima.</t>
  </si>
  <si>
    <t>Svi sudari i kutni spojevi izrađuju se standardnim Al završnim profilima i zapunjavaju akrilnim kitom čitavom duljinom istih. Svi spojevi bandažirani, kitani i dvokratno brušeni.</t>
  </si>
  <si>
    <t>U cijenu stavke uključena i postava samoljepljive trake za brtvljenje d=3mm na spoju konstrukcije zida sa zidom, stropom, podom. Izvedba dilatacija, ušteda otvora za prodore i uštede je u cijeni stavke.</t>
  </si>
  <si>
    <t>Ugraditi i sloj mineralne vune d=5cm.</t>
  </si>
  <si>
    <r>
      <t xml:space="preserve">Dobava i izrada </t>
    </r>
    <r>
      <rPr>
        <b/>
        <sz val="10"/>
        <color theme="1"/>
        <rFont val="Arial"/>
        <family val="2"/>
      </rPr>
      <t>spuštenog stropa.</t>
    </r>
  </si>
  <si>
    <t>Svi sudari i uglovni spojevi izrađuju se standardnim Al završnim profilima i zapunjavaju akrilnim kitom čitavom duljinom istih.  Svi spojevi bandažirani, kitani i dvokratno brušeni.</t>
  </si>
  <si>
    <t xml:space="preserve">Obračun po m2 uključujući potrebnu skelu. </t>
  </si>
  <si>
    <t>STROP VISINE DO 300cm - UKLJUČIVO I BOČNE ZAVRŠETKE - VLAGOOTPORNI GK - SANITARIJE I SL.</t>
  </si>
  <si>
    <t>Dobava i ugradnja tipskih zidnih/stropnih revizija.</t>
  </si>
  <si>
    <r>
      <t>R</t>
    </r>
    <r>
      <rPr>
        <sz val="8"/>
        <color theme="1"/>
        <rFont val="Arial"/>
        <family val="2"/>
      </rPr>
      <t>evizije tipske izvode se u zoni zidova, odnosno supštenog spušteni stropa. Dimenzije revizionih otvora do 60x60cm. Revizije imaju nevidljiv zatvarački mehanizam, eloksirani aluminijski okvir sa ugrađenom gk pločom te sigurnosnu kopču za sprečavanje naglog otvaranja.</t>
    </r>
  </si>
  <si>
    <t>Pri ugradnji držati se smjernica i uputa proizvođača.</t>
  </si>
  <si>
    <t>dim. 60/60cm</t>
  </si>
  <si>
    <t>GIPSKARTONSKI RADOVI UKUPNO</t>
  </si>
  <si>
    <t>Estrih se izvodi u prosječnoj debljini 5cm, preko  sloja PE folije debljine min 0,10mm položene na izolaciju. Toplinska izolacija se izvodi u jednom sloju kao XPS (min. 30kg/m3), odnosno u dva sloja XPS-a (min. 30kg/m3) ukupne debljine 10 (5+5)cm.</t>
  </si>
  <si>
    <t>CEM. ESTRIH DEB. 5cm - UKUPNA DEBLJINA SLOJA DO 10,00cm (SA SVIM IZOLACIJAMA - 5cm XPS-a 30kg/m3); SLOJ P1</t>
  </si>
  <si>
    <t>CEM. ESTRIH DEB. 5cm - UKUPNA DEBLJINA SLOJA DO 10,00cm (SA SVIM IZOLACIJAMA - 10cm XPS-a 30kg/m3); SLOJ P2</t>
  </si>
  <si>
    <t>CEM. ESTRIH DEB. 5cm - UKUPNA DEBLJINA SLOJA DO 10,00cm (SA SVIM IZOLACIJAMA - 10cm XPS-a 30kg/m3); SLOJ MK2</t>
  </si>
  <si>
    <t>Izvedba cementnog estriha PRIZEMLJA - prostorije sa parketom i keramikom - MK2 i P2.</t>
  </si>
  <si>
    <r>
      <rPr>
        <b/>
        <sz val="8"/>
        <rFont val="Arial"/>
        <family val="2"/>
        <charset val="238"/>
      </rPr>
      <t>NAPOMENA:</t>
    </r>
    <r>
      <rPr>
        <sz val="8"/>
        <rFont val="Arial"/>
        <family val="2"/>
      </rPr>
      <t xml:space="preserve">
Posebnu pažnju obratiti na demontažu krovne konstrukcije postojeće nazidnice i drvenog grednika u poziciji nalijeganja nazidnice uz vanjski krovni vijenac. </t>
    </r>
  </si>
  <si>
    <t>Demonontažu provesti pažljivo (ručno, uz upotrebu ručnog alata i krana u segmentima, uz posebnu napomenu kako kompletna geometrija krovnog vijenca mora biti u potpunosti očuvana). Ukupna duljina spoja nazidnice i detalja do L=71,60m'.</t>
  </si>
  <si>
    <t>B.II.</t>
  </si>
  <si>
    <t>RAZNE PRILAGODBE OKO OPREME I OBLOGE INSTAL. KANALA, RAZVODNIH ORMARA I ORMARIĆA I SL., DEBLJINE DO d=30cm - IZVESTI OD IMPREGNIRANIH PLOČA</t>
  </si>
  <si>
    <r>
      <t>Strop</t>
    </r>
    <r>
      <rPr>
        <b/>
        <sz val="8"/>
        <color theme="1"/>
        <rFont val="Arial"/>
        <family val="2"/>
      </rPr>
      <t xml:space="preserve"> </t>
    </r>
    <r>
      <rPr>
        <sz val="8"/>
        <color theme="1"/>
        <rFont val="Arial"/>
        <family val="2"/>
      </rPr>
      <t>izvesti putem dvostruke ovješene metalne potkonstrukcije iz čeličnih, pocinčanih profila, sa</t>
    </r>
    <r>
      <rPr>
        <b/>
        <sz val="8"/>
        <color theme="1"/>
        <rFont val="Arial"/>
        <family val="2"/>
      </rPr>
      <t xml:space="preserve"> jednostrukom oblogom od gipskartonskih ploča debljine 1,25cm, A13.</t>
    </r>
  </si>
  <si>
    <t>Visina stropa do 345cm.</t>
  </si>
  <si>
    <t>STROP VISINE DO 300cm - UKLJUČIVO I BOČNE ZAVRŠETKE - STANDARDNE GK PLOČE</t>
  </si>
  <si>
    <t>Visina stropa do 255cm.</t>
  </si>
  <si>
    <t>STROP VISINE DO 255cm - MK5 I 5A; STROP PREMA NEGRIJANOM TAVANU SA 18cm (12+6cm) TOPLINSKE IZOLACIJE PREMA PROSTORU TAVANA; GORNJA VUNA POGODNA ZA HODNANJE, TVRDA, KAŠIRANA SA BIT.VOALOM</t>
  </si>
  <si>
    <r>
      <t xml:space="preserve">Dobava i izrada </t>
    </r>
    <r>
      <rPr>
        <b/>
        <sz val="10"/>
        <color theme="1"/>
        <rFont val="Arial"/>
        <family val="2"/>
      </rPr>
      <t>spuštenog stropa - dio stropnih konstrukcija grijanog prostora 2.kata - prema negrijanom prostoru tavana.</t>
    </r>
  </si>
  <si>
    <r>
      <t>Strop</t>
    </r>
    <r>
      <rPr>
        <b/>
        <sz val="8"/>
        <color theme="1"/>
        <rFont val="Arial"/>
        <family val="2"/>
      </rPr>
      <t xml:space="preserve"> </t>
    </r>
    <r>
      <rPr>
        <sz val="8"/>
        <color theme="1"/>
        <rFont val="Arial"/>
        <family val="2"/>
      </rPr>
      <t>izvesti putem dvostruke ovješene metalne potkonstrukcije iz čeličnih, pocinčanih profila, sa</t>
    </r>
    <r>
      <rPr>
        <b/>
        <sz val="8"/>
        <color theme="1"/>
        <rFont val="Arial"/>
        <family val="2"/>
      </rPr>
      <t xml:space="preserve"> jednostrukom oblogom od gipskartonskih ploča debljine 1,25cm, A13 i toplinskom izolacijom - negorivom mineralnom vunom, debljine prema specifikaciji.</t>
    </r>
  </si>
  <si>
    <t>STROP - KROVNE KOSINE VISINE DO 255cm - K2 STROP IZNAD GRIJANOG POTKROVLJA (12+6cm) TOPLINSKE IZOLACIJE U PROSOTRU ROGOVA I PARNOM BRANOM - PE FOLIJOM SA DONJE STRANE</t>
  </si>
  <si>
    <t>Obračun po komadu razgrađene opeke.</t>
  </si>
  <si>
    <t>Zidanje zidova - povisivanje parapeta i zatvaranje otvora prije izrade FRCM sustava.</t>
  </si>
  <si>
    <t>Zazidavanje se izvodi novom opekom, standardna glinene opeka normalnog formata vezivom kompatibilnim sa postojećim. Širina zidova do 60cm.</t>
  </si>
  <si>
    <t>Obračun po m3 zazidanog otvora i sl.</t>
  </si>
  <si>
    <t>B.III.</t>
  </si>
  <si>
    <t>STOLARIJA I BRAVARIJA</t>
  </si>
  <si>
    <t>B.IV.</t>
  </si>
  <si>
    <t>PRIZEMLJE - DVODJELNA VANJSKA STOLARIJA (VANJSKO KRILO)</t>
  </si>
  <si>
    <t>1.KAT - DVODJELNA VANJSKA STOLARIJA (VANJSKO KRILO)</t>
  </si>
  <si>
    <t>ST. 2. dim. 114/212cm - DVOKRILNI ZAOKRETNI PROZOR SA ODKLOPNIM NADSVJETLOM - PROMJENA SMJERA OTVARANJA -EVAKUACIJSKI PROZOR - 2kom</t>
  </si>
  <si>
    <t>Urezivanje novog otvora na izradi unutarnjih krila vanjske stolarije - za ugradnju novog punjenog ostakljenja 4+16+6mm, sa izradom i pripasivanjem novih pokrovnih lajsni i unutarnjeg i vanjskog ostakljenja, izrada kojeg je predmet grupe staklarskih radova.</t>
  </si>
  <si>
    <t>B.V.</t>
  </si>
  <si>
    <t>PODRUM I PRIZEMLJE</t>
  </si>
  <si>
    <t>Uklanjanje tepisona sa unutarnjeg stubišta.</t>
  </si>
  <si>
    <t>Stavka obuhvaća skidanje tepisona, sa uklanjanjem šipki i ukruta u poziciji sudara ravnine čela i nastupne plohe, te brušenjem ostataka lijepila i sl.</t>
  </si>
  <si>
    <t>Obračun po m2 kompletno uklonjene podne obloge do nivoa terazzo obloge poda.</t>
  </si>
  <si>
    <t>B.VI.</t>
  </si>
  <si>
    <t>Obračun prema m2 izvedenog poda - gazišta i čeonih ploča stubišta</t>
  </si>
  <si>
    <t>UKLANJANJE SLOJEVA PODA - TEPISON UNUTARNJEG STUBIŠTA NASTUPNE PLOHE</t>
  </si>
  <si>
    <t>UKLANJANJE SLOJEVA PODA - TEPISON UNUTARNJEG STUBIŠTA ČEONE PLOHE</t>
  </si>
  <si>
    <t>KRPANJE DJELA POVRŠINA - PREDVIĐENO 10% UKUPNE KOLIČINE PLOHA UN.STUBIŠTA</t>
  </si>
  <si>
    <t>KIPARSKO-RESTAURATORSKI RADOVI</t>
  </si>
  <si>
    <t>KIPARSKO-RESTAURATORSKI RADOVI UKUPNO:</t>
  </si>
  <si>
    <t>Sve radove treba izvesti prema važećim tehničkim propisima, normama ili prihvaćenim recepturama, te uzancama zanata.</t>
  </si>
  <si>
    <t>Ponuđač je dužan nuditi solidan i zanatski kvalitetan detaljan rad, na temelju šablona, shema, udiva "in situ", i po potrebi odljeva potrebnih za dobivanje autetničnih elemenata pročeljne plastike, odnosno stupova i profiliranih elemenata vijenaca i dekoracija pročelja. U obzir se neće uzimati naknadno pozivanje na eventualno nerazumijevanje ili manjkavosti opisa ili nacrta. Davanjem ponude ponuđač usvaja u cijelosti ove uvjete.</t>
  </si>
  <si>
    <t>Sanacija dekorativnih elemenata na pročelju obaviti će se čišćenjem i sanacijom na građevini ili restauracijom u radionici. Točan opseg radova i način izvedbe utvrditi će se nakon postavljanja skele, kada će biti moguće na licu mjesta utvrditi stanje svakog pojedinog elementa.</t>
  </si>
  <si>
    <t>Sanacija na građevini izvesti će se upotrebom štuko-mase ili drugog materijala, odgovarajuće čvrstoće u kojem su izvedeni izvorni elementi i to u slučajevima kada je osnova elementa zadovoljavajuće čvrstoće, a nedostaju manji dijelovi pojedinog elementa.</t>
  </si>
  <si>
    <t>Upotrebljeni materijal treba imati zadovoljavajuću čvrstoću, otpornost na smrzavanje, vodoodbojnost i paropropusnost.
Dograđene dijelove treba imobilizirati pomoću armature iz nehrđajućeg materijala. Elementi koji nedostaju, ili su oštećenja takva da na građevini nije moguća sanacija, zamijeniti će se novima, radionički izrađenim i prethodno retuširanim. Po jedan primjerak svakog različitog elementa treba retuširati i po
potrebi dograditi dijelove koji nedostaju, kako bi poslužio kao izvornik za izradu kalupa.</t>
  </si>
  <si>
    <t xml:space="preserve">Potreban broj odljeva izraditi će se u smjesi bijelog cementa i odgovarajućeg punila. Navedena smjesa treba imati zadovoljavajuću čvrstoću, paropropusnost i biti otporna na atmosferske utjecaje. Prilikom punjenja kalupa smjesom za izradu odljeva treba ugraditi i prihvatnu armaturu od nehrđajućeg materijala.
</t>
  </si>
  <si>
    <t>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sitnijih
oštećenja prilikom ugradnje) i izvesti sloj fine žbuke, s tim da e pazi da ne dođe do naknadnih oštećenja elemenata. Kod primopredaje radova izvoditelj je dužan predati investitoru uvjerenje o kvaliteti svih ugrađenih materijala (atesti, normi).</t>
  </si>
  <si>
    <t>Jedinična cijena treba obuhvatiti slijedeće:</t>
  </si>
  <si>
    <t>sav rad i pomoćni materijal,</t>
  </si>
  <si>
    <t>troškove transporta i prijenosa do mjesta rada,</t>
  </si>
  <si>
    <t>skidanje elemenata koji služe kao izvornici,</t>
  </si>
  <si>
    <t>uzimanje otisaka,</t>
  </si>
  <si>
    <t>izradu kalupa,</t>
  </si>
  <si>
    <t>izradu odljeva sa potrebnom armaturom za učvršćenje,</t>
  </si>
  <si>
    <t>postavu na građevini.</t>
  </si>
  <si>
    <t>PRINCIP SANACIJE DJELOVA PROFILIRANIH EL.PROČELJA I DETALJA PROČELJNE PLASTIKE, IDE PO SLJEDEĆEM PRINCIPU:</t>
  </si>
  <si>
    <t>uklanjanje dotrajalih slojeva i čišćenje podloge</t>
  </si>
  <si>
    <t>restauracija površina i poboljšanje svojstva vodoodbojnosti i prionjivosti</t>
  </si>
  <si>
    <t>nadopunjavanje šupljina i liječenje površine</t>
  </si>
  <si>
    <t>obrada i dopunjavanje elemenata (dijelovi koje nije moguće rekonstruirati izvode se u gline) / izrada novih odljeva u gipsu</t>
  </si>
  <si>
    <t>učvršćivanje podloge silanom ("OH" skupina), te izrada slojeva grube i tanke žbuke</t>
  </si>
  <si>
    <t>Tim postupkom posebno se odstranjuju  sva zaprljanja, labavi dijelovi, dijelovi premaza koji se odvajaju i ljušte, mase za špahtlanje koje sadrže gips i iscvjetavanja od soli.</t>
  </si>
  <si>
    <t>Za odstranjivanje nečistoća kao što su naslage kora od smoga i premazi boja kao abraziv čišćenja (sredstvo za fini mlaz) koristi se stakleni prah granulacije: 40-90 μm, 90-250 μm ili 500-1000 μm ovisno o zaprljanju.</t>
  </si>
  <si>
    <t>Čišćenje, odnosno stupanj efekta čišćenja površine, se mora izvesti prema probnoj površini koja je prethodno izrađena, te se time i određuje granulacija potrebnog abraziva za čišćenje pojedinih podloga. Za svaku podlogu je potrebno provesti probne površine čišćenja. Maksimalno dozvoljeni tlak zraka (kotlić sa pritiskom) ne smije prekoračiti 7 bar-a.</t>
  </si>
  <si>
    <t>Obračunato kompletni dekorativni elementi, po jedinici mjere - ukupna površina pojedinih elemenata. Cijenom obuhvatiti potrebne koeficijente.</t>
  </si>
  <si>
    <t>r</t>
  </si>
  <si>
    <t>s</t>
  </si>
  <si>
    <t>t</t>
  </si>
  <si>
    <t>KLUPICA; r.š. 12+50+12cm = 0,74m'</t>
  </si>
  <si>
    <t>RAVNA ŽBUKA</t>
  </si>
  <si>
    <t>ZAŠTITA PODOVA PRIJE OBIJANJA ŽBUKE - PVC FOLIJA, SLOJ DVOSTUKOG VALOVITOG KARTONA, TKANI TEKSTILNI FILC</t>
  </si>
  <si>
    <t>Čišćenje elemenata manifakturne plastike i svih istaka i vijenaca sa značajnim i složenim elementima pročeljne plastike kao i kamenih elemenata.</t>
  </si>
  <si>
    <t>KAPITELI SREDIŠNJIH STUPOVA 1.KATA - POZICIJA IZMEĐU RADIJALNIH DEKOTACIJA - dim,. 61/25cm</t>
  </si>
  <si>
    <t>Popravak i priprema  pravokutne vodoravno položene klupice nadozida i zatvorenog parapeta 1.kata UKLJUČIVO I ISTAK NA PROČELJU (RUBLJENI ZAVRŠETAK, KAO VIJENAC iznad ukrasne ograde).</t>
  </si>
  <si>
    <t>Klupica širine do 55cm, ukupne visine do 12cm.</t>
  </si>
  <si>
    <t>VIJENCI, KLUPICE - PLITKO PROFILIRANI</t>
  </si>
  <si>
    <t>Svi  radovi  moraju  se izvesti  po izabranom uzorku  i tonu koji  je izvođač dužan prirediti prije početka radova poštujući sve preporuke proizvođača materijala i predstavnika Zavoda. Uzorke moraju odobriti predstavnik Zavoda i nadzorni inženjer upisom u Građevinski dnevnik.</t>
  </si>
  <si>
    <t>Ličenje bravarskih dijelova izvodi se nakon čišćenja od rđe i premazivanja temeljnom bojom. Ličenje stolarije izvodi se nakon skidanja starog naliča otapalima ili paljenjem, nakon čega se stolarija brusi, natapa firnisom, kita te ponovo brusi.</t>
  </si>
  <si>
    <t>Jedinična cijena obuhvaća sva rad i materijal, sve troškove nabave i transporta, skidanje i ponovnu postavu vanjskih krila, izradu uzoraka i sva čišćenja po završetku radova.</t>
  </si>
  <si>
    <t xml:space="preserve">Prije početka radova izvođač mora ispitati kvalitetu podloge i ukoliko ona nije pogodna za rad mora o tome, pismenim putem, obavijestiti naručitelja radova. </t>
  </si>
  <si>
    <t>Vanjski radovi se ne smiju izvoditi u slučaju oborina, magle, zraka prezasićenog vlagom, te jakog vjetra i temperature ispod +5°C.</t>
  </si>
  <si>
    <t>Premazi i obojenja moraju biti postojani na svjetlo i otporni na pranje vodom, a na vanjskim plohama otporni na atmosferilije. Svi soboslikarski radovi moraju se izvesti prema izabranim uzorcima.</t>
  </si>
  <si>
    <t xml:space="preserve">Naknadne reklamacije radi nekvalitetne podloge neće se uvažavati. </t>
  </si>
  <si>
    <t xml:space="preserve">Popis normi i propisa kojih se treba pridržavati: </t>
  </si>
  <si>
    <t>Jedinična cijena izvedbe soboslikarsko-ličilačkih radova mora obuhvatiti slijedeće:</t>
  </si>
  <si>
    <t>osnovni i pomoćni materijal,</t>
  </si>
  <si>
    <t>rastur materijala,</t>
  </si>
  <si>
    <t>transport do gradilišta i na gradilištu,</t>
  </si>
  <si>
    <t>trošak za izradu ili oštećenje skele i ostalih pomoćnih konstrukcija,</t>
  </si>
  <si>
    <t>trošak održavanja kvalitete izvedenog rada i zaštite dopremljenog materijala na gradilište,</t>
  </si>
  <si>
    <t>trošak uklanjanja nečistoća ili šteta prouzrokovanih vlastitim radom,</t>
  </si>
  <si>
    <t>trošak otpreme materijala.</t>
  </si>
  <si>
    <t xml:space="preserve">Ličenje stolarije. </t>
  </si>
  <si>
    <t>Ton u boji po izboru projektanta , a uz suglasnost konzervatora. Uključivo tri uzorka.</t>
  </si>
  <si>
    <t>čišćenje od prašine i nečistoća</t>
  </si>
  <si>
    <t>impregnacija</t>
  </si>
  <si>
    <t>dvokratni nalič boje</t>
  </si>
  <si>
    <t>Bojanje saniranih fasadnih zidova i profilacija.</t>
  </si>
  <si>
    <t>Jediničnom cijenom obuhvatiti bojanje u dva tona. Glatke površine pročelja liče se u JEDNOM TONU, a rustične površine U ISTOM, ALI SVIJETLIJEM TONU.</t>
  </si>
  <si>
    <t>Ton boje i struktura pročelja odredit će se u dogovoru s restauratorom, konzervatorskom službom i projektantom nakon nekoliko probnih uzoraka boje koje će izraditi izvođač.</t>
  </si>
  <si>
    <t>q</t>
  </si>
  <si>
    <t>GLAVNI VIJENCI</t>
  </si>
  <si>
    <t>u</t>
  </si>
  <si>
    <t>v</t>
  </si>
  <si>
    <t>z</t>
  </si>
  <si>
    <t>PROČELJNA PLASTIKA</t>
  </si>
  <si>
    <t>GK OBLOGA - VZ3 VANJSKI ZID TAVANA UKUPNE DEBLJINE DO d=15,00cm (TOPLINSKA IZOLACIJA 18cm - MINERALNA NEGORIVA VUNA)</t>
  </si>
  <si>
    <t>GK MASKE OBLOGE I SL.</t>
  </si>
  <si>
    <t>GK OBLOGE VANJSKIH ZIDOVA</t>
  </si>
  <si>
    <t>Popravak elemenata vanjske i unutarnje bravarije.</t>
  </si>
  <si>
    <t>OGRADA UNUTARNJEG STUBIŠTA - OBRADA "IN SITU"</t>
  </si>
  <si>
    <t>OGRADA VISINE DO 110cm, UKLJUČIVO OBRADU I LIČENJE RUKOHVATA; OGRADA KOVANA - SREDNJE SLOŽENOSTI</t>
  </si>
  <si>
    <t>Dobava i ugradnja krovnih prozora.</t>
  </si>
  <si>
    <t>Uključivo i sve opšavne trake, limove, brtveni pribor i sl., te zaštitu od sunca i tipske vanjske rolete, TE ELEKTRO UPRAVLJANJE OTVARANJA PROZORA.</t>
  </si>
  <si>
    <t>Nagib krovnih ploha je 35-36°.</t>
  </si>
  <si>
    <t>KROVNI PROZOR 660/1178mm</t>
  </si>
  <si>
    <t>KROVNI PROZOR 550/1178mm</t>
  </si>
  <si>
    <t>KROVNI PROZOR SA MOGUĆNOŠU IZLAZA NA KROV (MIN DIM. 942/1398mm)</t>
  </si>
  <si>
    <t>KROVNI PROZOR SA ŠKARAMA I SPAJANJEM NA SUSTAV ODIMLJAVANJA (942/1398mm)</t>
  </si>
  <si>
    <t>BRAVARSKI RADOVI UKUPNO</t>
  </si>
  <si>
    <t>Izrada opšava vanjskih prozorskih klupica - GORNJA PLOHA PARAPETNIH PODPROZORSKIH VIJENACA.</t>
  </si>
  <si>
    <t>Opšav se ugrađuje preko zidarski pripremljene podloge, a sve prije početka radova popravke fasade.</t>
  </si>
  <si>
    <t>KLUPICE r.š. DO 300mm</t>
  </si>
  <si>
    <t>KLUPICE r.š. DO 400mm</t>
  </si>
  <si>
    <t>Izrada opšava raznih pročeljnih vijenaca.</t>
  </si>
  <si>
    <t>Opšav se ugrađuje preko zidarski obrađenih vijenaca, prije radova bojanja pročelja i prije završne obrade djela vijenaca prema špaleti.</t>
  </si>
  <si>
    <t>PROFILIRANI VIJENAC PARAPETA 1.KATA ZGRADE , UKUPNA R.Š. 110cm; DUŽINA DO 18,75m', SA OBRATOM (UKUPNO 6kom)</t>
  </si>
  <si>
    <t>CINKOTIT LIM</t>
  </si>
  <si>
    <t>CINKOTIT LIM d=0,66mm</t>
  </si>
  <si>
    <t xml:space="preserve">Svi radovi moraju biti izrađeni u skladu sa zahtjevima važećih standarda i u skladu s važećim normama (prema Tehničkom propisu za čelične konstrukcije NN 112/2008, 125/10, 73/12, 136/12), kao i prema podacima iz projekta.
Svi bravarski radovi i čelične konstrukcije moraju se izvesti prema nacrtima, opisu troškovnika i uputama projektanta ili nadzornog inženjera.
</t>
  </si>
  <si>
    <t>Sav materijal koji se upotrebljava za izradu bravarskih radova mora odgovarati važećim standardima i normativima.</t>
  </si>
  <si>
    <t xml:space="preserve">Vlastita konstruktivna rješenja i posebnost načina ugradnje, opšavni profili i predloženi okov prije ugovaranja ponuđač će usuglasiti sa zahtjevima projektanta.
Izvođač je dužan uzeti na gradilištu sve mjere otvora u koje se treba ugraditi bravarija te nakon toga pristupiti izradi iste.
Prije početka izrade obavezno se moraju uskladiti mjere i količine sa onima u projektima.
</t>
  </si>
  <si>
    <t xml:space="preserve">Ako je pojedinom stavkom traženo, izvođač treba ponuditi kompletnu cijenu proizvoda, tj. kompletnu izvedbu bravarije, ličenje, ustakljenje te drvene ili druge ispune ako je isto u određenoj poziciji traženo. 
U tom slučaju izvođač bravarskih radova treba biti u kooperaciji sa izvođačem ličilačkih, stolarskih, staklorezačkih i sl. radova, a on je pred investitorom nosilac posla i odgovoran za kvalitetu ukupnog rada. Sastavni dio bravarskih radova u tom slučaju su uvjeti staklorezačkih, stolarskih i ličilačkih radova.
</t>
  </si>
  <si>
    <t xml:space="preserve">U ponudi su sadržani troškovi za statičke dokaze, kako za nosive čelične konstrukcije, tako i za metalnu fasadu; uključujući sve priključke, prodore, brtvila itd.
Za izvedbu čelične konstrukcije izvođač dobiva statički izračun ureda za statiku kao i pripadajući položajni plan.
</t>
  </si>
  <si>
    <t xml:space="preserve">Za posebna rješenja izvoditelj mora pribaviti potrebne statičke dokaze. Troškovi koji nastanu iz toga ne naplaćuju se posebno. Za priključke, montažne spojeve i varene šavove koji rezultiraju iz toga, izvoditelj mora sam također i pribaviti dokaze.
</t>
  </si>
  <si>
    <t>Prije pokretanja proizvodnje se konstrukcijski i radionički nacrti, odnosno sheme ugradnje predaju upravi gradilišta, projektantu i nadležnoj nadzornoj službi.</t>
  </si>
  <si>
    <t>Izvoditelj mora svoje nacrte, izračune itd. dati ispitati od strane ureda koji osigurava revidenta te ispitane podloge prepustiti investitoru u 3 primjerka. Naknada za ispitivanje ide na teret investitora.</t>
  </si>
  <si>
    <t>Radi usidrenja čeličnih konstrukcija u za to predviđenim građevinskim elementima se između ostalog koriste samo moždanici odobreni od strane nadzora gradnje.</t>
  </si>
  <si>
    <t>Potrebno je planirati i izvesti dovoljan broj dilatacijskih i montažnih spojeva. Njih je potrebno oblikovati na način da bude osigurano bešumno i neometano međusobno kretanje elemenata i kretanje u odnosu na tijelo zgrade.</t>
  </si>
  <si>
    <t>Nosači dulji od 6,00 m se prema podacima u statici, odnosno općenito, trebaju dati prethodno oblikovati (nadvisiti) u radionici. To prethodno oblikovanje mora biti uračunato u jedinične cijene. Ne naplaćuje se posebno.</t>
  </si>
  <si>
    <t xml:space="preserve">Ulijevanje i punjenje ugrađenih ležaja i podnožja potpornja kao i ostala usidrenja moraju biti izvedena stručno i od strane kvalificiranog osoblja nalogoprimca te je uključeno u jedinične cijene iz opisa predmeta nabave. Izrada rupa za ostala pričvršćenja kao i ulijevanje i užbukavanje se ne naplaćuju posebno i moraju biti uračunati u jedinične cijene.
</t>
  </si>
  <si>
    <t>Podizvođače za radove drugih vrsta potrebno je navesti već u ponudi.</t>
  </si>
  <si>
    <t>POVRŠINSKA OBRADA</t>
  </si>
  <si>
    <t>Antikorozivna zaštita čeličnih dijelova mora biti u skladu sa važećim propisima. Kompletna površinska obrada svih materijala mora biti u skladu sa važećim propisima i uputama proizvođača primjenjenog materijala (sredstva), a prema zahtjevu projektanta. Sva bravarija mora prije otpreme na gradilište biti pjeskarena i ličena pravim temeljnim slojem, ili pocinčana ukoliko je tako u stavci definirano.</t>
  </si>
  <si>
    <t>Konačni izbor boje pojedinih građevinskih elementa i ugradbenih dijelova vrši se u daljnjem tijeku projektiranja, nakon što nalogodavac pregleda uzorke. Premaz ili pokrivni sloj u boji itd. moraju biti uračunati u cijene ponude; kao i ukupni troškovi za radove na zaštiti od hrđe (npr. impregnacije, cinčanje, premazi itd.).</t>
  </si>
  <si>
    <t>Ukoliko čelični građevinski elementi/limovi ne moraju biti izvedeni pocinčano ili u V2A/V4A, moraju biti pjeskareni i zaštićeni od korozije na sljedeći način.</t>
  </si>
  <si>
    <t>Presvlačenje slojem koji se sastoji od:</t>
  </si>
  <si>
    <t>premazivanjem (izvedba na gradlištu) 2-K-PUR željeznim tinjcem, u tonu i boji prema odabiru projektanta</t>
  </si>
  <si>
    <t>Troškovi za gore opisanu zaštitu od korozije moraju biti sadržani u jediničnim cijenama, izvan toga se ne naplaćuju.</t>
  </si>
  <si>
    <t>IZRADA</t>
  </si>
  <si>
    <t>Izvoditelj je obavezan po sklapanju ugovora a prije početka proizvodnje, dostaviti naručitelju izvedbene nacrte i detalje i da zajedno s projektantom i investitorom izvrši pregled istih i njihovo usklađivanje sa ostalim građevinskim i građevinsko-obrtničkim  i instalaterskim radovima.</t>
  </si>
  <si>
    <t>Svi definitivno izrađeni izvedbeni nacrti i detalji, predočeni uzorci okova odnosno predočeni prospekti tipiziranih elemenata moraju biti potpisani od strane projektanta i investitora. Ovjere arhitekta (projektanta) se odnose samo na usklađenost svih elemenata sa predloženim arhitektonskim zahtjevima. Odgovornost za tehničku pravilnost, čvrstoću, brtve itd. pak nakon odobrenja izvedbenih detalja, u cjelosti preuzima izvođač radova.</t>
  </si>
  <si>
    <t xml:space="preserve">Sav okov treba biti kvalitetne izvedbe i sa detaljima bravarije predočen nadzornom inženjeru i projektantu na odobrenje, a sadržan je u cijeni. </t>
  </si>
  <si>
    <t>VRATA</t>
  </si>
  <si>
    <t>ZAHTJEVI PROTUPOŽARNOSTI</t>
  </si>
  <si>
    <t>Sva čelična vrata koja se nalaze na pozicijama definiranim projektom, moraju zadovoljavati uvjete protupožarnosti, kako je traženo elaboratom zaštite od požara.</t>
  </si>
  <si>
    <t>Vrata moraju biti izolirana zvučno i protiv dima, što podrazumjeva upotrebu samogasivih brtvi i guma, odnosno čelični dekapirani lim debljine min 1mm.</t>
  </si>
  <si>
    <t>Svi panti, ležajevi i okov moraju odgovarati uvjetima propisane žaštite od požara.</t>
  </si>
  <si>
    <t>ATESTI</t>
  </si>
  <si>
    <t>Za sve radove predviđene troškovnikom izvoditelj je dužan pribaviti ateste od odgovarajućih instituta, za kvalitetu materijala, površinske obrade, ispravnost po izvoditelju predloženih detalja kao i antikorozivne zaštite.</t>
  </si>
  <si>
    <t>Obračun izvedenih radova vrši se prema “Prosječnim normama u građevinarstvu”.</t>
  </si>
  <si>
    <t>Nadzorni inženjer upisom u dnevnik dozvoljava  početak radova.</t>
  </si>
  <si>
    <t>JEDINIČNA CIJENA BRAVARSKIH RADOVA - VATROOTPORNA BRAVARIJA</t>
  </si>
  <si>
    <t>izradu radioničkih nacrta i detalja,</t>
  </si>
  <si>
    <t>dvokratni osnovni premaz prema uvjetima antikorozivne zaštite u radioni, te kompletnu zaštitu sa završnom obradom ličenjem, ako je to u stavci određeno</t>
  </si>
  <si>
    <t>sve horizontalne I vertikalne transporte do mjesta montaže,</t>
  </si>
  <si>
    <t>pomoćnu konstrukciju za montažu, kao i nadvisivanje nosača i eventualno potrebna ukrućenja protiv prekretanja</t>
  </si>
  <si>
    <r>
      <t xml:space="preserve">čišćenje nakon završetka radova, </t>
    </r>
    <r>
      <rPr>
        <u/>
        <sz val="8"/>
        <rFont val="Arial"/>
        <family val="2"/>
        <charset val="238"/>
      </rPr>
      <t>uključivo odvoz otpadnog materijala na gradsku deponiju</t>
    </r>
  </si>
  <si>
    <t>zaštitu postavljene stolarije - folija ili rebrasti karton na krilima i štokovima</t>
  </si>
  <si>
    <t>troškove atesta</t>
  </si>
  <si>
    <t>Između dovratnika i vrata obavezno postaviti ekspandirajuću protupožarnu traku, koja u slučaju požara zajedno sa samogasivim protupožarnim gumenom brtvom osigurava protivdimnu i zvučnu izolaciju vrata.</t>
  </si>
  <si>
    <t>STAVKE PREMA UNUTARNJEM STUBIŠTU</t>
  </si>
  <si>
    <t>U svemu prema shemi bravarije, prema specifikaciji.</t>
  </si>
  <si>
    <t>Vrata jednokrilna zaokretna u građ.otvoru do 103/210cm.</t>
  </si>
  <si>
    <t>Ugradnja slijepog dovratnika uključena u cijenu.</t>
  </si>
  <si>
    <t>Vrata moraju biti izolirana zvučno, toplinski i protiv dima. Krila vrata moraju biti izvedena od hladno valjanog čeličnog pocinčanog lima, debljine 1mm, na rubovima sa samogasivom brtvom. Ukupan koeficijent prolaska topline manji ili jednak 2,00W/m2K; indeks zvučne izolacije R'w veći ili jednak 32Db.</t>
  </si>
  <si>
    <t>Unutrašnjost krila je ispunjena troslojnim izolacionim materijalom otpornim na požar. Ukrute krila moraju imati pravokutni oblik dovratnika, sa profilom 12/7/8mm.</t>
  </si>
  <si>
    <t>Dovratnici vrata također moraju biti izvedeni od hladno valjanog čeličnog lima debljine 2mm, te moraju imati samogasivu brtvu.</t>
  </si>
  <si>
    <t>Ukupna debljina vrata cca 85mm.</t>
  </si>
  <si>
    <t>Okov- kvaka sa obe strane, brtvljenje, cilindar brava s tri ključa, hidraulični zatvarač u cijeni stavke, uključivo i zidni/podni gumeni odbojnik. Bez brtve prema podu.</t>
  </si>
  <si>
    <t>Vrata izvesti u svemu prema opisu i detalju proizvođača.</t>
  </si>
  <si>
    <t>Dobava materijala, izrada i montaža unutarne PP STOLARIJA - uz glavna stubišta.</t>
  </si>
  <si>
    <t>Vrata vatrootpornosti 90minuta - izvesti repliku postojećih vratiju sa ukladama i sa svim elementima kao postojeća unutarnja stolarija.</t>
  </si>
  <si>
    <t>ST.8. 92/210cm - EI2 90;
JEDNOKRILNA ZAOKRETNA VRATA (REPLIKA)</t>
  </si>
  <si>
    <t>ST.6. 80/210cm - EI2 90;
JEDNOKRILNA ZAOKRETNA VRATA (REPLIKA)</t>
  </si>
  <si>
    <t>ST.10. 130/259cm - EI2 90;
DVOKRILNA ZAOKRETNA VRATA (REPLIKA)</t>
  </si>
  <si>
    <t>ST. 11. dim. 90/210cm;
JEDNOKRILNA ZAOKRETNA VRATA (REPLIKA)</t>
  </si>
  <si>
    <t>REPUBLIKA HRVATSKA, MINISTARSTVO PRAVOSUĐA I UPRAVE</t>
  </si>
  <si>
    <t>Ulica Grada Vukovara 49, 10000 Zagreb</t>
  </si>
  <si>
    <t>OIB_72910430276</t>
  </si>
  <si>
    <t>ZGRADA B - u sklopu koji koristi Ministarstvo pravosuđa i uprave</t>
  </si>
  <si>
    <t>Pojedinačna zgrada -  Zgrada B (nekadašnja Vozarska vojrna)</t>
  </si>
  <si>
    <t>LOKACIJA:</t>
  </si>
  <si>
    <t>k.č. 3149/1, k.o. Črnomerec</t>
  </si>
  <si>
    <t>UGOVOR BR.:</t>
  </si>
  <si>
    <t>TR-01-UG-2021-131</t>
  </si>
  <si>
    <t>STAVKA IZ UGOVORENOG TROŠKOVNIKA:</t>
  </si>
  <si>
    <t>TROŠKOVNICI RADOVA</t>
  </si>
  <si>
    <t>RAZINA RAZRADE:</t>
  </si>
  <si>
    <t>TROŠKOVNIK</t>
  </si>
  <si>
    <t>STRUKOVNA ODREDNICA:</t>
  </si>
  <si>
    <t>ARHITEKTONSKI PROJEKT</t>
  </si>
  <si>
    <t>GRAĐEVINSKI PROJEKT</t>
  </si>
  <si>
    <t>ELEKTROTEHNIČKI PROJEKT</t>
  </si>
  <si>
    <t>STROJARSKI PROJEKT</t>
  </si>
  <si>
    <t>ZAJEDNIČKA OZNAKA PROJEKTA:</t>
  </si>
  <si>
    <t>54/2022</t>
  </si>
  <si>
    <t>BROJ PROJEKTA:</t>
  </si>
  <si>
    <t>69/2022_T</t>
  </si>
  <si>
    <t>BROJ I NAZIV MAPE:</t>
  </si>
  <si>
    <t xml:space="preserve">MAPA 1/1 TROŠKOVNIK ZA IZVOĐENJE RADOVA </t>
  </si>
  <si>
    <t>OBNOVA ZGRADE B, MINISTARSTVO PRAVOSUĐA</t>
  </si>
  <si>
    <t>PROJEKTANT:</t>
  </si>
  <si>
    <t>Dean Čizmar, doc.dr.sc.,dipl.ing.građ.</t>
  </si>
  <si>
    <t>Ivan Glavor, mag.ing.el.</t>
  </si>
  <si>
    <t>Cvijeto Ruso, dipl.ing.stroj.</t>
  </si>
  <si>
    <t>IZRADA:</t>
  </si>
  <si>
    <t>TRAMES d.o.o., Šipčine 2, 20 000 Dubrovnik</t>
  </si>
  <si>
    <t>OIB_80480322314</t>
  </si>
  <si>
    <t>DIREKTOR:</t>
  </si>
  <si>
    <t>Marko Balija, dipl.ing.</t>
  </si>
  <si>
    <t>MJESTO I DATUM IZRADE:</t>
  </si>
  <si>
    <t>Dubrovnik, Lipanj 2022.</t>
  </si>
  <si>
    <t xml:space="preserve">	NAPOMENE UZ TROŠKOVNIK</t>
  </si>
  <si>
    <t>Dostavom ponude po ovom troškovniku smatra se da je ponuditelj upoznat sa svim okolnostima i specifičnostima kao i otežanim uvjetima koji mogu nastati prilikom izvođenja radova te je iste uzeo u obzir prilikom izrade ponude po ovom troškovniku.</t>
  </si>
  <si>
    <t>Neovisno o ispravnosti samog opisa svake stavke troškovnika i/ili projektno-tehničke dokumentacije, prilikom davanja cijene za svaku pojedinu stavku troškovnika sukladno projektno-tehničkoj dokumentaciji, ponuditelj treba uključiti u svaku pojedinu stavku odnosno ukupnu ponudu sav potreban rad i materijal kojim se osigurava u cijelosti izvođenje radova do pune funkcionalnosti predmetne građevine a sve sukladno projektno-tehničkoj dokumentaciji koja je stavljena na raspolaganje od strane Naručitelja.</t>
  </si>
  <si>
    <t xml:space="preserve">Ponuditelj treba prilikom ispunjavanja troškovnika i davanje ponude detaljno proučiti glavni projekt. </t>
  </si>
  <si>
    <t xml:space="preserve">Troškovnik mora biti popunjen na izvornom predlošku bez mijenjanja, ispravljanja i prepisivanja izvornog teksta. Pod izvornim predloškom/troškovnikom podrazumijeva se troškovnik koji uključuje i sve izmjene i dopune koje su, ukoliko ih je bilo u postupku javne nabave do zaključenja ugovora. </t>
  </si>
  <si>
    <t>Ponuditelj je dužan ponuditi cjelokupni predmet koji čini predmet nabave. Ponuditelj mora ispuniti sve stavke opisane u troškovniku. Jedinične cijene svake stavke troškovnika i ukupna cijena, izražene u kunama, moraju biti zaokružene na dvije decimale. Ako ponuditelj promijeni tekst ili količine navedene u obrascu troškovnika, smatrat će se da je takav troškovnik nepotpun i nevažeći te će takva ponuda biti odbijena.</t>
  </si>
  <si>
    <t>U svakoj stavci troškovnika i/ili projektno-tehničke dokumentacije gdje je navedena određena tehnička specifikacija i/ili norma smatra se da je ista popraćena sa izrazom „ili jednakovrijedno“ neovisno da li je izričito napisan izraz „jednakovrijedno“ u samoj stavci, a sve sukladno članku 209. i 210. Zakona o javnoj nabavi.</t>
  </si>
  <si>
    <r>
      <t xml:space="preserve">Jednakovrijednost se dokazuje dokumentacijom bilo kojim primjerenim sredstvom </t>
    </r>
    <r>
      <rPr>
        <sz val="11"/>
        <color rgb="FFFF0000"/>
        <rFont val="Calibri"/>
        <family val="2"/>
      </rPr>
      <t xml:space="preserve"> </t>
    </r>
    <r>
      <rPr>
        <sz val="11"/>
        <rFont val="Calibri"/>
        <family val="2"/>
      </rPr>
      <t xml:space="preserve">iz kojeg moraju biti vidljivo da su ispunjeni traženi kriteriji jednakovrijednosti. </t>
    </r>
    <r>
      <rPr>
        <sz val="11"/>
        <color rgb="FFFF0000"/>
        <rFont val="Calibri"/>
        <family val="2"/>
      </rPr>
      <t xml:space="preserve"> </t>
    </r>
  </si>
  <si>
    <t>Ako za vrijeme izvođenja radova ponuditelj nudi jednakovrijedan proizvod potrebno je priložiti za svaku odgovarajuću stavku troškovnika:
-	Tehničke karakteristike tog proizvoda iz kojih mora biti vidljivo sve potrebno kao dokaz da ponuđeni proizvod odgovara tehničkim karakteristikama koje su se tražile tom stavkom troškovnika;
-	Točan navod na koji se proizvod odnosi
-	Točan naziv troškovnika, naziv i broj stavke.</t>
  </si>
  <si>
    <t>Materijali, proizvodi, oprema i radovi moraju biti izrađeni u skladu s normama i tehničkim propisima navedenim u troškovniku i/ili projektnoj dokumentaciji, ili normama jednakovrijednim onim navedenim u troškovničkoj stavci. Ako nije navedena niti jedna norma obavezna je primjena odgovarajućih EN (europska norma). Ako se u međuvremenu neka norma stavi van snage, važit će zamjenjujuća norma ili propis. Izvođač može predložiti primjenu priznatih tehničkih pravila (normi) neke inozemne normizacijske ustanove (ISO, EN, DIN, ASTM…) uz uvjet pisanog obrazloženja i odobrenja od Naručitelja odnosno njegovog predstavnika. Svi radovi koji su predmet ove nabave moraju biti izvedeni sukladno nacionalnim, europskim i međunarodnim normama, a sukladnost istih će se utvrđivati tijekom izvršenja ugovora uz prethodnu suglasnost projektanta. Svi materijali, proizvodi, poluproizvodi i oprema odnosno svi građevinski proizvodi prije ugradnje trebaju biti odobreni od strane  Naručitelja odnosno njegovog predstavnika.</t>
  </si>
  <si>
    <t>Izvođač/ponuditelj je dužan razraditi i izraditi sveukupnu projektnu dokumentaciju prije izvođenja radova a što obuhvaća izradu radioničke dokumentacije i detalja ugradnje, a koja je nužna za cjelokupno izvođenje radova a sve sukladno Pravilniku o obaveznom sadržaju i opremanju projekata građevina (NN 118/19). Radionička dokumentacija prije samog izvođenja radova treba biti odobrena od strane  Naručitelja odnosno njegovog predstavnika.</t>
  </si>
  <si>
    <t xml:space="preserve">Prije izvođenja radova izvođač je dužan dostaviti prijedlog plana izvođenja radova stručnom nadzoru na odobrenje. Plan izvođenja radova mora sadržavati:
A.	Opis i shemu (nacrt) izvođenja radova, u skladu sa zahtjevima iz Dodatka IV Pravilnika o zaštiti na radu na privremenim ili pokretnim gradilištima (koji određuje konkretan način ispunjavanja zahtjeva), a naročito o:
-	podacima (podzemni i nadzemni katastar, situacije, nacrti) o postojećim instalacijama i uređajima te utjecajima okoliša gradilišta na sigurnost i zdravlje radnika, s naglaskom na učinkovito prozračivanje gradilišta i prijašnje korištenje terena ili objekata radi zaostalih opasnih tvari ili predmeta odnosno materijala i podacima o poduzimanju potrebnih mjera za zaštitu na radu;
-	određivanju granica gradilišta prema okolini (vidno označavanje ili ograđivanje gradilišta);
-	određivanju i održavanju radnih prostorija, garderoba, sanitarnih čvorova i smještajnih objekata na gradilištu;
-	određivanju prometnih komunikacija, evakuacijskih putova i nužnih izlaza s uputama za održavanje;
-	utvrđivanju mjesta, prostora i načina razmještaja i skladištenja materijala koji se ugrađuje;
-	određivanju mjesta i prostora za smještaj i čuvanje opasnog, zapaljivog i eksplozivnog materijala;
-	načinu prijevoza, prijenosa, utovara, istovara i odlaganja raznih vrsta materijala i teških voluminoznih predmeta;
-	načinu označavanja, odnosno osiguranja opasnih mjesta i ugroženih prostora na gradilištu (opasne zone);
-	načinu rada u neposrednoj blizini ili na mjestima gdje se pojavljuju po zdravlje štetni plinovi, prašine, pare odnosno gdje može doći do požara, eksplozije ili mogu nastati druge opasnosti;
</t>
  </si>
  <si>
    <t xml:space="preserve">načinu uređenja (izvor, mjesta priključka), odabiru i razvodu energetskih vodova i električnih instalacija snage (za pogon strojeva i uređaja) i rasvjete do pojedinih trošila, vrste primijenjene zaštite od električnog udara i upute za održavanje i korištenje istih;
-	određivanju vrste i broja strojeva i uređaja s povećanim opasnostima s predviđenim mjerama zaštite u odnosu na njihov smještaj i korištenje;
-	načinu zaštite radnika od pada s visine ili u dubinu;
-	načinu zaštite radnika pri iskopu zemlje, a posebice za rovove, kanale, šahtove, jame i slično;
-	načinu zaštite radnika pri rušenju, odnosno rastavljanju objekata ili nekog njegovoga dijela;
-	određivanju vrste i načina izvođenja – postavljanja skela (projekti s nacrtima i statičkim proračunima);
-	mjerama zaštite od požara te opremi, uređajima i sredstvima za zaštitu od požara na gradilištu;
-	načinu organiziranju pružanja prve pomoći na gradilištu;
-	načinu osiguranja smještaja, prehrane i prijevoza radnika na gradilište i sa gradilišta, ako je to potrebno. </t>
  </si>
  <si>
    <t xml:space="preserve">B.	Popis opasnih tvari
C.	Popis posebno opasnih poslova
D.	Određivanje mjesta rada na kojima postoji povećana opas¬nost za život i zdravlje radnika, kao i vrste i količine potrebnih osobnih zaštitnih sredstava odnosno zaštitne opreme
E.	Postupke za usklađivanje međudjelovanja svih aktivnosti u neposrednoj blizini gradilišta, također s mogućnošću hitnog isključenja komunalnih vodova u slučaju nužde
F.	Postupke za svaku pojedinu opasnu fazu rada ili faze radova koje se obavljaju istovremeno ili u slijedu jedna iza druge pri čemu je potrebno definirati:
-	tehničke odnosno organizacijske mjere koje je potrebno poduzeti prije početka radova u skladu s načelima zaštite na radu iz članka 13. ovoga Pravilnika o zaštiti na radu na privremenim ili pokretnim gradilištima;
-	minimalno vrijeme koje je potrebno kako bi se radovi mogli obaviti na siguran način;
-	minimalni broj radnika koji u toj fazi moraju sudjelovati;
-	potrebna sredstva rada kao i način provjere njihove ispravnosti prije početka izvođenja faze radova.
G.	Postupak usklađivanja izvođenja radova i dokumentacije sa svim promjenama na gradilištu
H.	Vremenski plan radova – kojim se određuje redoslijed/istovremenost i rokovi za izvršenje
I.	Način organiziranja suradnje i uzajamno izvješćivanja svih izvođača radova i njihovih radničkih predstavnika, koji će zajedno ili jedan za drugim (u slijedu) raditi na istom gradilištu o tijeku, s ciljem sprečavanja ozljeda na radu i zaštite zdravlje radnika
J.	Način organiziranja da na gradilište imaju pristup samo osobe koje su na njemu zaposlene i osobe koje imaju dozvolu ulaska na gradilište
K.	Zajedničke mjere zaštite na radu na gradilištu
L.	Obveza izvođača o međusobnom izvješćivanju o tijeku pojedinačnih faza rada
</t>
  </si>
  <si>
    <t>M.	Pravila ponašanja na gradilištu
N.	Popis poslova s procjenom troškova (troškovnikom) uređenja gradilišta i izvođenja zajedničkih mjera za provedbu zaštite na radu na radilištu
O.	Popis isprava, evidencija i uputa iz zaštite na radu, koje se moraju čuvati stalno na gradilištu
P.	Potpis odgovorne osobe za izradu plana izvođenja radova i pečat.</t>
  </si>
  <si>
    <t>Sukladno odredbama Zakona o zaštiti na radu Naručitelj je dužan imenovati koordinatora II zaštite na radu. Temeljem članka 77, stavak (2), točka (3) koordinator zaštite na radu na vrijeme građenja obavezan je izraditi ili dati izraditi potrebna usklađenja plana izvođenja radova i dokumentacije sa svim promjenama na gradilištu. Slijedom navedenog plan izvođenja radova treba biti izrađen u skladu sa dodatkom V Pravilnika o zaštiti na radu na privremenim ili pokretnim gradilištima (NN 51/08), te isti treba biti usklađen sa metodologijom/tehnologijom Izvođača koja je planirana za predmetno gradilište. Koordinator II je dužan plan izvođenja radova izrađen od strane Izvođača usvojiti i ovjeriti dok, sukladno Zakonu o zaštiti na radu, Naručitelj vrši prijavu gradilišta nadležnom tijelu.</t>
  </si>
  <si>
    <t>1.</t>
  </si>
  <si>
    <t>Cijene upisane u ovaj troškovnik sadrže UKUPAN trošak za pojedine radove i dobave u stavkama troškovnika i to u potpuno dogotovljenom stanju, dakle UKLJUČIVO sav rad, naknadu za alat, materijal, sve pripremne, sporedne i završne radove, horizontalne i vertikalne gradilišne prijenose, prijevoze i transporte, postavu i skidanje potrebnih skela i razupora, kao i gradilišne ograde propisane visine, odnosno odvajanje pojedinih zona zahvata izvedbe radova zaštitnom gradilišnom ogradom, sa odgovarajućom privremenom signalizacijom i provođenjem svih sigurnosnih mjera po odredbama HTZ-a, uključivo i izvedbu svih rampi i mostova za prijevoz i transport materijala u fazi gradnje.</t>
  </si>
  <si>
    <t>Posebnu pozornost treba obratiti na provođenje mjera zaštite na radu prilikom izvođenja zaštite građevinske jame, zemljanih radova i iskopa, a u jediničnu cijenu obvezno ukalkulirati i zaštitu iskopanih rovova, ukoliko im dubina prelazi jedan metar.</t>
  </si>
  <si>
    <t>Pod unesenim cijenama podrazumijevaju se također i sva zakonska davanja, kao i pripomoć kod izvedbe obrtničkih radova (zaštita obrtničkih proizvoda: stolarije, bravarije, limarije, restauratorskih elemenata i slično), zaštitu elemenata konstrukcije od štetnih atmosferskih utjecaja i sva potrebna ispitivanja građevinskog i drugih ugrađenih materijala zbog podizanja kvalitete i čvrstoće pojedinih proizvoda. Jediničnim cijenama također potrebno obuhvatiti i sve pomoćne radove kao skupljanje rasutog materijala koji je nastao građenjem i održavanje čistoće gradilišta u toku izvođenja radova.</t>
  </si>
  <si>
    <t>Za sve radove treba primjenjivati tehničke propise, građ. norme, a upotrjebljeni materijal, koji izvođač dobavlja i ugrađuje, mora odgovarati standardima (HRN ili jednakovrijedno). Ako izvođač sumnja u valjanost ili kvalitetu nekog propisanog materijala i drži da za takvu izvedbu ne bi mogao preuzeti odgovornost, dužan je o tome obavijestiti  Naručitelja odnosno njegovog predstavnika s obrazloženjem i dokumentacijom. Konačnu odluku donosi Naručitelja u suglasnosti s nadzornim inženjerom, nakon proučenog prijedloga izvođača. Sav materijal koji se upotrebljava mora odgovarati postojećim tehničkim propisima i normama. Ukoliko se upotrebljava materijal za koji ne postoji odgovarajući standard, njegovu kvalitetu treba dokazati atestima, odnosno provođenjem ispitivanja od strane ovlaštenog tijela.</t>
  </si>
  <si>
    <t>Tolerancije mjera izvedenih radova određene su propisima struke, odnosno prema odluci Naručitelja odnosno njegovog predstavnika i nadzorne službe. Sva odstupanja od dogovorenih tolerantnih mjera dužan je izvođač otkloniti o svom trošku. To vrijedi za sve grupe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</si>
  <si>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</si>
  <si>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Prilikom izvođenja radova, glavni izvoditelj dužan je osigurati 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 osim ako njihovim ugovorom isto nije regulirano na drukčiji način.</t>
  </si>
  <si>
    <t>Kod radova za vrijeme ljetnih vrućina, zimi i kišnih dana treba osigurati konstrukcije od štetnih atmosferskih utjecaja, a u slučaju da dođe do oštećenja uslijed prokišnjavanja ili smrzavanja, izvođač će izvršiti popravke o svom trošku.</t>
  </si>
  <si>
    <t>Davanjem ponude izvođač se obvezuje da će pravovremeno nabaviti sav materijal opisan u pojedinim stavkama troškovnika, odnosno sav materijal potreban za kompletno izvođenje pojedine od faza troškovničke stavke koja se izvodi, do potpunog završetka svih parametara tehničkog rješenja i funkcionalne gotovosti, uključivo i dobavu i isporuku atestne dokumentacije za svaki proizvod, odnosno gotovi element.</t>
  </si>
  <si>
    <t>U slučaju nemogućnosti nabave opisanog materijala tijekom izvođenja radova, za svaku će se izmjenu prikupiti ponude, te će se u prisutnosti naručitelja i nadzornog inženjera odabrati optimalna, obzirom na projektirano rješenje.</t>
  </si>
  <si>
    <t>Svi radovi moraju biti izvedeni solidno prema opisu, izvedbenim i armaturnim nacrtima i statičkom proračunu. Sve se ovo odnosi i na radove obrtnika. Zbog toga je potrebno da izvođač ugovara radove s obrtnicima, odnosno specijalističkim podizvođačima raznih struka u smislu ovih općih uvjeta.</t>
  </si>
  <si>
    <t>U fazi izvedbe potrebno je provoditi čišćenje gradilišta od blata i odvodnju oborinske vode, a u završnim radovima, ukloniti zaštitnu ogradu, barake, sve privremene građevine za potrebe gradilišta i poravnati teren. Čišćenje se također vodi kontinuirano i svakodnevno, u toku kompletnog perioda izvođenja radova, uz posebnu napomenu kako se čišćenja provode u toku i nakon izvođenja svake od grupa radova, po principu „svaki izvođač“, odnosno „svaki specijalistički podizvođač čisti iza sebe“, UZ PRETHODNO ADEKVATNO SORTIRANJE I ODVAJANJE SVOG VIŠKA MATERIJALA I AMBALAŽNOG OTPADA.</t>
  </si>
  <si>
    <t>U fazi izvedbe potrebno je provoditi čišćenje gradilišta od blata i odvodnju oborinske vode, a u završnim radovima, ukloniti zaštitnu ogradu, barake, sve privremene građevine za potrebe gradilišta i poravnati teren. Čišćenje se također vodi kontinuirano i svakodnevno, u toku kompletnog perioda izvođenja radova, uz posebnu napomenu kako se čišćenja provode u toku i nakon izvođenja svake od grupa radova, po principu „svaki izvođač“, odnosno „svaki specijalistički podizvođač čisti iza sebe“.</t>
  </si>
  <si>
    <t>Također je potrebno provesti krpanje žbuke, popravak obojenih ploha, te sve popravke i oštećenja koja su nastala tokom gradnje (ukoliko se radi o faznoj izvedbi ili zahvatu na djelu kuću), a ista se trebaju obaviti u garantnom roku.</t>
  </si>
  <si>
    <t>Cijene upisane u ovaj troškovnik sadrže svu odštetu za pojedine radove i dobave u odnosnim stavkama troškovnika i to u potpuno dogotovljenom stanju, tj. sav rad, naknadu za alat, materijal, sve pripremne, sporedne i završne radove, TE ZAVRŠNO ČIŠĆENJE I SORTIRANJE OTPADA UZ SAV POTREBAN VERTIKALNI I HORIZONTALNI TRANSPORT. SAV MATERIJAL U OKVIRU ZEMLJANIH ILI RADOVA ISKOPA ILI NASIPA, KAO I ARMIRANO-BETONSKIH RADOVA I SL. JE OBRAČUNAT U POTPUNO SRASLOM - UGRAĐENOM STANJU; U OVISNOSTI O MODELU UGOVARANJA, NIJE MOGUĆE DODAVANJE OBRAČUNSKIH KOEFICIJENATA NA SAME KOLIČINE MATERIJALA, PRILIKOM OBRAČUNA ISTOG - SVE KOLIČINE SU U SRASLOM STANJU, A JEDINIČNOM CIJENOM TREBA SAGLEDATI OTEŽANE UVJETE, KOEFICIJENTA I SL., U ZAVISNOSTI O RAZREDU TLA, FAZNOSTI IZVOĐENJA I TEHNOLOŠKOJ SLOŽENOSTI IZVEDBE.</t>
  </si>
  <si>
    <t>2.</t>
  </si>
  <si>
    <t>Pod tim nazivom se podrazumjeva ukupna cijena ugrađenog materijala tj. dobavna cijena  kako glavnog materijala, tako i pomoćnog, veznog i slično (uključivo i pričvrsno-spojna sredstva i pribor). U tu cijenu uključena je i cijena transportnih troškova bez obzira na prijevozno sredstvo sa svim prijenosima, utovarima i istovarima, te uskladištenje i čuvanje na gradilištu od uništenja (prebacivanje, zaštita i slično). Tu je uključeno i davanje potrebnih uzoraka kod određenih vrsta materijala, za potrebe kontrole, praćenja i analize kvalitete ugrađenog gradiva, bez naknadnih potraživanja za ispitivanja kvalitete.</t>
  </si>
  <si>
    <t>3.</t>
  </si>
  <si>
    <t>U kalkulaciji rada treba uključiti sav rad, kako glavni, tako i pomoćni, te sav unutarnji transport. U ovisnosti o tehnološkoj složenosti projekta i projektnoj dokumentaciji, kao i vlastitim tehnološkim mogućnostima, izvođač je u obavezi formirati jedinične cijene prema istima. Naknadne reklamacije i prigovori sa naslova povećanja veličine i kapaciteta strojeva (primjerice korištenje ili povećanje gradilišnog krana) ili same tipologije i metode transportnog sredstva nisu moguće. Ujedno u sve jedinične cijene treba uključiti sav rad oko zaštite gotovih konstrukcija i dijelova građevine i njenih elemenata od štetnog utjecaja vrućine, hladnoće i slično, kao i trošak provođenja svih mjera u skladu sa važećim pravilnikom ZNR i u skladu sa mjerama ZOP.</t>
  </si>
  <si>
    <t>4.</t>
  </si>
  <si>
    <t>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odnosno svi elementi potrebni za nesmetanu horizontalnu i vertikalnu komunikaciju putem iste. Kod zemljanih radova u jediničnu cijenu ulaze razupore, te mostovi za prebacivanje iskopa većih dubina. Ujedno su tu uključeni i prilazi, te mostovi za betoniranje konstrukcije i slično.</t>
  </si>
  <si>
    <t>5.</t>
  </si>
  <si>
    <t>Kod izrade oplate predviđeno je podupiranje, uklještenje, te postava i skidanje iste. U cijenu ulazi kvašenje oplate prije betoniranja, odnosno premazivanjem odgovarajućim sredstvima za smanjenje prionjivosti betona na površinu oplate u određenim temperaturnim uvjetima ili pri određenim estetsko-tehnološkim zahtjevima konstrukcije (vidljivi betoni primjerice), kao i mazanje limenih kalupa. Po završetku betoniranja, sva se oplata nakon određenog vremena mora očistiti i sortirati, odnosno transportirati sa gradilišta, što je sastavni dio stavke.</t>
  </si>
  <si>
    <t>6.</t>
  </si>
  <si>
    <t>Ukoliko nije u pojedinoj stavci iskazan način obračuna radova, treba se u svemu pridržavati prosječnih normi u građevinarstvu, odnosno odgovarajuće europske (EN) ili bilo koje druge zakonski valjane jednakovrijedne norme.</t>
  </si>
  <si>
    <t>7.</t>
  </si>
  <si>
    <t>Za vrijeme zime objekt se mora zaštititi. Svi eventualni smrznuti dijelovi moraju se ukloniti i izvesti ponovo bez bilo kakve naplate.  Izvođač o svom trošku mora organizirati radove u otežanim uvjetima, shodno terminskom planu gradnje i isto je uključeno u jedinične cijene  (primjerice grijanje agregata, dodatci protiv smrzavanja u betonu i sl.) U ljetnim uvjetima predviđeno je prekrivanje betoniranih dijelova građevine geotekstilom ili PE folijom.</t>
  </si>
  <si>
    <t>8.</t>
  </si>
  <si>
    <r>
      <t xml:space="preserve">Na jediničnu cijenu stavke mora biti zaračunati faktor prema postojećim gospodarskim instrumentima na osnovu zakonskih propisa. Povrh toga izvođač mora faktorom obuhvatiti i slijedeće radove, </t>
    </r>
    <r>
      <rPr>
        <u/>
        <sz val="11"/>
        <rFont val="Calibri"/>
        <family val="2"/>
      </rPr>
      <t>koji se neće zasebno platiti, kao naknadni rad</t>
    </r>
    <r>
      <rPr>
        <sz val="11"/>
        <rFont val="Calibri"/>
        <family val="2"/>
      </rPr>
      <t>, i to:</t>
    </r>
  </si>
  <si>
    <t xml:space="preserve">kompletnu režiju uključujući dizalice (kranove, temeljenje istih, kao i mogućnost postave i manipulacije istima), mostove, sitnu mehanizaciju i slično, u svemu prema shemi, odnosno planu organizacije gradilišta, terminskom planu i tehnološkim mogućnostima ponuditelja, a u skladu sa projektnom dokumentacijom i uvjetima "in situ", koje je nužno detaljno provjeriti prije davanja ponude; nije moguće naknadno povećanje troškova s aspekta neprimjene adekvatne tehnologije ili organizacije građenja /izvođenja radova,
</t>
  </si>
  <si>
    <t>gradilišne priključke vode i struje, odnosno izvedbu privremenog spoja na mrežu odvodnje, a u svemu prema shemi organizacije gradilišta, osim ako isto ne podrazumijeva kompletnu izvedbu novog priključka (primjerice, spajanje na postojeće priključke slavina, el. napajanja i sl.) moraju biti ukalkulirana u jedinične cijene pojedinih stavaka,</t>
  </si>
  <si>
    <t>najamne troškove za posuđenu mehanizaciju, koju izvođač sam ne posjeduje, a potrebna mu je pri izvođenju rada, uključujući troškove kranova, najma istog i sl., kompletno za trajenje vremena izvođenja radova,</t>
  </si>
  <si>
    <t>nalaganje temelja prije iskopa,</t>
  </si>
  <si>
    <t>obračun platforme, iskopa i temelja, kao i svih radova koji se odnose na pripremu, montažu, korištenje, najam, demontažu i odvoz za gradilišni kran (te po demontaži istog vraćanje svih pozicija u prvobitno stanje) koji mora biti uključen u jedinične cijene svih stavaka, u ovisnosti o zahtjevu projekta, kapacitetu izvođača, te organizaciji građenja,</t>
  </si>
  <si>
    <t>troškove otezanog transporta, deponiranja materijala i rada ovisne o specifičnosti zahvata, koji se odnose na otežani pristup, manipulaciju građevinskom mehanizacijom i drugim transportnim sredstvima na koje direktno utječe specifičnost lokacije,</t>
  </si>
  <si>
    <t>sva ispitivanja materijala, potrebna za tehnički pregled i/ili adekvatnu primopredaju radova,</t>
  </si>
  <si>
    <t>ograde gradilišta, sa odgovarajućim ulaznim vratima, rampama i sl., odnosno odgovarajućim natpisnim i upozoravajućim pločama / tablama,</t>
  </si>
  <si>
    <t>barake za smještaj i boravak radnika i nadstrešnice za privremeno deponiranje materijala,</t>
  </si>
  <si>
    <t>troškove sanitarnih čvorova gradilišta,</t>
  </si>
  <si>
    <t>troškove osiguranja gradilišta i čuvarske službe.</t>
  </si>
  <si>
    <t>PRILIKOM DEFINIRANJA JEDINIČNIH CIJENA OBAVEZNO VODITI RAČUNA O VIŠEKRATNOM IZVOĐENJU ODREĐENIH RADOVA, POSEBICE MJERA OSIGURANJA I ZAŠTITE, U SVEMU PREMA PROJEKTU UKLANJANJA I STVARNOJ SITUACIJI "IN SITU", TE SVIM ZAKONSKI PROPISANIM PRAVILNICIMA I MJERAMA</t>
  </si>
  <si>
    <t>SVE RADOVE IZVODITI UZ STALNI STRUČNI NADZOR NARUČITELJA PRATI I NADLEŽNI KONZERVATORSKI NADZOR; PO POTREBI ANGAŽIRATI I RESTAURATORSKI NADZOR; PRIJE POČETKA IZVOĐENJA RADOVA IZVOĐAČ JE U OBAVEZI PROVESTI DETALJAN PREGLED DOKUMETACIJE, TE KOORDINACIJU SVIH SPOMENUTIH SUDIONIKA U GRADNJI UZ PREDOČENJE PROJEKTA I TERMINSKOG PLANA, KAO I KASNIJE U FAZI IZVOĐENJA - SVE RADOVE  OBAVEZNO PROVODITI SA SLUŽBENIM PREDSTAVNIKOM NADLEŽNOG KONZERVATORSKOG TIJELA</t>
  </si>
  <si>
    <t>Sve navedeno vrijedi za obrtničke i instalaterske radove.</t>
  </si>
  <si>
    <t xml:space="preserve">
</t>
  </si>
  <si>
    <t>REPUBLIKA HRVATSKA, MINISTARSTVO PRAVOSUĐA I UPRAVE
Ulica Grada Vukovara 49, 10000 Zagreb</t>
  </si>
  <si>
    <t>PROJEKT CJELOVITE OBNOVE</t>
  </si>
  <si>
    <t>TROŠKOVNIK građevinsko-obrtničkih radova</t>
  </si>
  <si>
    <t>Opće napomene</t>
  </si>
  <si>
    <t xml:space="preserve">Prije davanja ponude potrebno je provjeriti sve računske radnje unutar Excel filea. </t>
  </si>
  <si>
    <t>Iskazana cijena je bez PDV-a, isti se obračunava prema važečim zakonskim propisima</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</si>
  <si>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</si>
  <si>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</si>
  <si>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</si>
  <si>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</si>
  <si>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</si>
  <si>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</si>
  <si>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</si>
  <si>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</si>
  <si>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</si>
  <si>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</si>
  <si>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</si>
  <si>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</si>
  <si>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</si>
  <si>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troškovi obuke predstavnika investitora za korištenje ugrađene opreme od strane ovlaštenih servisera</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</si>
  <si>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</si>
  <si>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</si>
  <si>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</si>
  <si>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 troškovi, štemanja, bušenja i naknadnog krpanja svih armirano-betonskih nosača, zidova ili ploča  za prolaz instalacija vodovoda i odvodnje.</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</si>
  <si>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</si>
  <si>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</si>
  <si>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 xml:space="preserve">Ponudi priložiti certifikate osposobljenosti ovlaštenih servisera s certifikatom  proizvođača za pregled opreme, testiranje i puštanje u pogon </t>
  </si>
  <si>
    <t>U cijenu ponude bez poreza na dodanu vrijednost moraju biti uračunati svi troškovi i popusti.</t>
  </si>
  <si>
    <r>
      <rPr>
        <b/>
        <u/>
        <sz val="12"/>
        <rFont val="Calibri"/>
        <family val="2"/>
      </rPr>
      <t>Općenito - obveze izvođača radova</t>
    </r>
    <r>
      <rPr>
        <sz val="12"/>
        <rFont val="Calibri"/>
        <family val="2"/>
      </rPr>
      <t xml:space="preserve">
Ovaj troškovnik je sastavni dio tehničkog opisa i projektne dokumentacije,  i s njima čini jedinstvenu cjelinu.</t>
    </r>
  </si>
  <si>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</si>
  <si>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</si>
  <si>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</si>
  <si>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</si>
  <si>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</si>
  <si>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</si>
  <si>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</si>
  <si>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</si>
  <si>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</si>
  <si>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</si>
  <si>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</si>
  <si>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</si>
  <si>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</si>
  <si>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</si>
  <si>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</si>
  <si>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</si>
  <si>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</si>
  <si>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</si>
  <si>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r>
      <rPr>
        <b/>
        <sz val="12"/>
        <rFont val="Calibri"/>
        <family val="2"/>
      </rPr>
      <t>Opći uvjeti</t>
    </r>
    <r>
      <rPr>
        <sz val="12"/>
        <rFont val="Calibri"/>
        <family val="2"/>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</si>
  <si>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</si>
  <si>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Sve stavke troškovnika bez obzira dali je to naglašeno ili ne odnose se na dobavu i dopremu svog potrebnog materijala i opreme, te ugradnju do pune pogonske funkcionalnosti.</t>
  </si>
  <si>
    <t>Izvoditelj je dužan primjenjivati sve odgovarajuće važeće zakone, tehničke propise, standarde i normative.</t>
  </si>
  <si>
    <t>Za sve se primjene i odstupanja od ovog projekta mora pribaviti pismena suglasnost nadzornog inženjera, projektanta i investitora.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</si>
  <si>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bez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</si>
  <si>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076/2013, 030/2014, 130/2017, 039/2019, 118/2020), Tehničkim propisom o građevnim proizvodima (NN 35/2018, 114/2019), Zakonom o tehničkim zahtjevima za proizvode i ocjenjivanju sukladnosti (NN 126/2021).</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</si>
  <si>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</si>
  <si>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</si>
  <si>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</si>
  <si>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</si>
  <si>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</si>
  <si>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</si>
  <si>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153/2013, 020/2017, 039/2019, 125/2019), Zakonom o normizaciji (NN 80/2013),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</si>
  <si>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</si>
  <si>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</si>
  <si>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ukoliko se ukažu eventualno nejednakosti između projekta i stanja na gradilištu, izvoditelj radova je dužan pravovremeno o tome obavijestiti investitora i projektanta i zatražiti potrebna objašnjenja</t>
  </si>
  <si>
    <t>sve mjere u projektima provjeriti u naravi</t>
  </si>
  <si>
    <t>svu kontrolu vršiti bez  posebne naplate</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</si>
  <si>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</si>
  <si>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</si>
  <si>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</si>
  <si>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35/2018, 104/2019 )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</si>
  <si>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</si>
  <si>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Tehničkog propisa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</si>
  <si>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</si>
  <si>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</si>
  <si>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Svi uređaji koji tome podliježu moraju zadovoljavati važeću europsku direktivu za ekološkim dizajnom i zahtjeve o minimalnoj sezonskoj učinkovitosti.</t>
  </si>
  <si>
    <t>Rad</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</si>
  <si>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</si>
  <si>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</si>
  <si>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</si>
  <si>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Na jediničnu cijenu radne snage izvođač si ima pravo zaračunati faktor prema postojećim propisima i gospodarskim instrumentimana osnovu zakonskih propisa</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</si>
  <si>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</si>
  <si>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</si>
  <si>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</si>
  <si>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</si>
  <si>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</si>
  <si>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</si>
  <si>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</si>
  <si>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</si>
  <si>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1.1.</t>
  </si>
  <si>
    <t>Zatvaranje dovoda hladne i tople vode te pražnjenje instalacija u postojećim sanitarnim čvorovima.</t>
  </si>
  <si>
    <t>kpl</t>
  </si>
  <si>
    <t>1.2.</t>
  </si>
  <si>
    <t>Demontaža postojećeg vodomjera za sanitarne potrebe zgrade B. U stavku uračunati demontažu svih brtvenih materijala, te spojne, fazonske komade i armaturu.</t>
  </si>
  <si>
    <t>1.3.</t>
  </si>
  <si>
    <t>Demontaža postojećih cjevovoda horizontalne i vertikalne odvodnje u građevini sa svim ovjesima i zatvaranje svih proboja u međukatnoj konstrukciji. Zatvaranje postojećih odvoda čepovima do ponovne montaže sanitarija.</t>
  </si>
  <si>
    <t>NO110</t>
  </si>
  <si>
    <t>NO50</t>
  </si>
  <si>
    <t>1.4.</t>
  </si>
  <si>
    <t>Demontaža postojećeg temeljnog razvoda fekalne odvodnje van građevine. U stavku uračunati demontažu svih brtvenih materijala, te spojne i fazonske komade.</t>
  </si>
  <si>
    <t>NO150</t>
  </si>
  <si>
    <t>1.5.</t>
  </si>
  <si>
    <t>Demontaža postojećih cijevi i spojnih komada, za horizontalni i vertikalni razvod hladne i tople vode, uključujući klizne obujmice. Obračun se obavlja po m kompletno demontirane cijevi. U stavku uračunati demontažu svih brtvenih materijala, te spojne ,fazonske komade i armaturu.</t>
  </si>
  <si>
    <t>d25x3,5</t>
  </si>
  <si>
    <t>d20x2,8</t>
  </si>
  <si>
    <t>1.6.</t>
  </si>
  <si>
    <t>Demontaža postojeće cijevi dovoda hladne vode u objekt. Obračun se obavlja po m kompletno demontirane cijevi. U stavku uračunati demontažu svih brtvenih materijala, te spojne i fazonske komade.</t>
  </si>
  <si>
    <t>NO32</t>
  </si>
  <si>
    <t>1.7.</t>
  </si>
  <si>
    <t>Demontaža postojećih električnih grijalica za pripremu tople vode i otpajanje sa postojećih priključaka.</t>
  </si>
  <si>
    <t>1.8.</t>
  </si>
  <si>
    <t>Odvoz svih postojećih demontiranih cijevi i armature vodovoda i odvodnje na deponij.</t>
  </si>
  <si>
    <t>UKUPNO (bez PDV-a)</t>
  </si>
  <si>
    <t>2.1.</t>
  </si>
  <si>
    <t>Dobava, doprema i ugradnja WC montažnog instalacijskog elementa za WC školjku visine ugradnje 112 cm  s niskošumnim ugradbenim vodokotlićem za 6 lit.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 s potiskivačem od nehrđajućeg čelika
Obračun po komplet ugrađenom elementu sa svim potrebnim spojnim i brtvećim materijalom, silikonom, radom i potrebnim građevinskim radom u funkcionalnom stanju.</t>
  </si>
  <si>
    <t>2.2.</t>
  </si>
  <si>
    <t>Dobava, doprema i ugradnja predgotovljenog  elementa -montažnog instalacijskog elementa za stojeću armaturu umivaonika visine ugradnje 112 cm .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Obračun po komplet ugrađenom elementu sa svim potrebnim spojnim i brtvećim materijalom, silikonom, radom i potrebnim građevinskim radom u funkcionalnom stanju.</t>
  </si>
  <si>
    <t>2.3.</t>
  </si>
  <si>
    <t>Dobava, doprema i ugradnja predgotovljenog  elementa - montažni element za pisoar za ugradnju u zid od opeke ili gipsa - ugradnja ispred zida, suha i mokra gradnja ili suhomontažnu zidnu ili predzidnu konstrukciju obloženu gipskartonskim pločama
Obračun po komplet ugrađenom elementu sa svim potrebnim spojnim i brtvećim materijalom, silikonom, radom i potrebnim građevinskim radom u funkcionalnom stanju.</t>
  </si>
  <si>
    <t>2.4.</t>
  </si>
  <si>
    <t>Dobava, doprema i montaža kvalitetne sanitarne opreme i uređaja. U cijenu je uračunata dobava, montaža i puštanje u probni rad uključujući i sve potrebne građevinske i instalaterske radove na ugradnji te ugradnji expandirajuće protupožarne brtve vatrootpornosti 2h na mjestu prodora kroz požarni sektor.
Obračun po komplet ugrađenom uređaju sa svim potrebnim spojnim i brtvećim materijalom, silikonom, radom i potrebnim građevinskim radom u funkcionalnom stanju.</t>
  </si>
  <si>
    <t xml:space="preserve"> - WC školjka za odrasle - sa stražnjim horizontalnim izljevom prema zidu,  ovješena na montažni element za konzolni WC s ugradbenim vodokotlićem
minimalnih tehničkih karakteristika: 
-konzolne keramičke WC školjke I klase za 6 lit ispiranje, odignute od poda min. 6 cm, te sporospuštajućom daskom s poklopcem od tvrde plastike </t>
  </si>
  <si>
    <t xml:space="preserve"> - pisoar sa sifonom, za ugradnju na nosivu konstrukciju na zidanom ili gipsanom zidu  sa pripadajućom opremom za spoj na sustav odvodnje od nehrđajućeg čelika, (sifon, rešetkica na odvodu, čep i ost.)</t>
  </si>
  <si>
    <t xml:space="preserve"> - umivaonik sa sifonom dim cca 43x34 cm ± 10% za ugradnju mješalice vode na umivaonik, s preljevnim otvorom, za ugradnju na nosivu konstrukciju na gipsanom i zidanom zidu s pripadajućom opremom za spoj na sustav odvodnje od prokroma (sifon, rešetkica na odvodu, čep i ost.) - za odrasle visina ugradnje 80 cm</t>
  </si>
  <si>
    <t>2.5.</t>
  </si>
  <si>
    <t>Dobava , doprema i ugradnja sanitarne opreme i uređaja za osobe s posebnim potrebama. U cijenu je uračuna ta dobava, montaža i puštanje u probni rad uključujući i sve potrebne građevinske i instalaterske radove na ugradnji te ugradnji  expandirajuće protupožarne brtve vatrootpornosti  na mjestu prodora kroz požarni sektor.
Obračun po komplet ugrađenom uređaju sa svim potrebnim spojnim i brtvećim materijalom, silikonom, radom i potrebnim građevinskim radom u funkcionalnom stanju.</t>
  </si>
  <si>
    <t xml:space="preserve">-konzolne keramičke  WC školjke bez ruba, dužine 70cm </t>
  </si>
  <si>
    <t xml:space="preserve">-plastične daske od kvalitetne trajne plastike bez poklopca. </t>
  </si>
  <si>
    <t>-montažnog instalacijskog elementa za WC školjku visine ugradnje 112 cm  s niskošumnim ugradbenim vodokotlićem za 6/3l ispiranje.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i odgovarajuća tipka s radio upravljanjem.</t>
  </si>
  <si>
    <t>-rukohvata obostrano (jedan fiksni, drugi preklopni)</t>
  </si>
  <si>
    <t>-zidnog nosača od inoxa s WC četkom</t>
  </si>
  <si>
    <t>-držača toalet papira od nehrđajučeg čelika</t>
  </si>
  <si>
    <t xml:space="preserve"> s potiskivačem od nehrđajućeg čelika</t>
  </si>
  <si>
    <t>-keramičkog  umivaonika širine 40cm posebne konstrukcije namijenjenog osobama u kolicima sa sifonom skrivenim u zidu</t>
  </si>
  <si>
    <t>-montažnog instalacijskog elementa za bolnički umivaonik visine ugradnje 112 cm. Instalacijski element samonosiv za ugradnju u suhomontažnu zidnu ili predzidnu konstrukciju obloženu gipskartonskim pločama, komplet s  odvodnim koljenom d50 mm i ugradbenim sifonom, pločom s armaturnim priključcima ½" s uključenom zvučnom izolacijom, pokrovnom maskom za sifon i funkcijsku kutiju, vijcima za učvršćenje keramike i svim potrebnim pričvrsnim priborom i spojnim materijalom;</t>
  </si>
  <si>
    <t xml:space="preserve">-stojeće senzorske armature (230V) za umivaonik, protuvandalska izvedba s prethodno podesivim mehaničkim miješanjem TV+HV, perlatorom s ograničenjem protoka vode, dva gibljiva crijeva R⅜" za priključak vode sa sitima protiv nečistoća i nepovratnim ventilima. </t>
  </si>
  <si>
    <t>- 2 kutna ventila DN15 spojenim na dovod vode;</t>
  </si>
  <si>
    <t>2.6.</t>
  </si>
  <si>
    <t>Dobava, doprema i montaža kvalitetnih sanitarnih armatura. 
Obračun po komplet ugrađenoj armaturi sa svim potrebnim spojnim i brtvećim materijalom u funkcionalnom stanju.
U cijenu je uračunata dobava, montaža i puštanje u probni rad sljedećih armatura:</t>
  </si>
  <si>
    <t xml:space="preserve"> - za pisoar - sa senzorom na električnu energiju za automatski rad. U cijeni su svi kutni ventili, fleksibilne cijevi, rozete, sifon.</t>
  </si>
  <si>
    <t xml:space="preserve"> -  komplet stojećih poniklovanih jednoručnih baterija za ugradnju na umivaonik, zajedno s pripadajućim kutnim ventilima i cijevima opremljenom slavinom, perlatorom, ručicom s ugađanjem mlaza te crijevom, svim rozetama, ventilima fleksibilne cijevi, rozete, podizači izljeva</t>
  </si>
  <si>
    <t>2.7.</t>
  </si>
  <si>
    <t>Dobava, doprema i montaža kvalitetne sanitarne galanterije za WC . 
Obračun po komplet ugrađenoj sanitarnoj galanteriji sa svim potrebnim spojnim i brtvećim materijalom, silikonom, radom i potrebnim radom u funkcionalnom stanju.</t>
  </si>
  <si>
    <t xml:space="preserve"> - Kristalno ogledalo dimenzija 40x80cm, debljine 5mm na drvenoj potkonstrukciji od medijapana debljine 18mm. </t>
  </si>
  <si>
    <t xml:space="preserve"> - Kristalno ogledalo dimenzija 40x80cm, debljie 5mm na drvenoj potkonstrukciji od medijapana debljine 18mm prilagođeno osobama s invaliditetom ( s podešavanjem nagiba prema korisniku). </t>
  </si>
  <si>
    <t xml:space="preserve"> - držač role toalet papira zidni, INOX s poklopcem</t>
  </si>
  <si>
    <t xml:space="preserve"> - WC četka s postoljem</t>
  </si>
  <si>
    <t xml:space="preserve"> -Držač sapuna za pranje ruku od nehrđajućeg čelika dimenzija 23,1 x 10,7 x 11,5cm. </t>
  </si>
  <si>
    <t xml:space="preserve"> -Držač ubrusa za ruke od nehrđajućeg čelika dimenzija 38,5 x 26,5 x 14,8cm</t>
  </si>
  <si>
    <t>2.8.</t>
  </si>
  <si>
    <t>Dobava , doprema i ugradnja podnog prolaznog odvoda za nisku ugradnju
Podni prolazni odvod za kupaonicu sa vodenim zaporom mirisa i sigurnosnim zračnim zaporom mirisa prema podnoj rešetki, te horizontalnim dovodom i odvodom od umjetnog materijala polipropilena i podnom rešetkom od nehrđajućeg čelika, 
Minimalnih tehničkih karakteristika:
- min. visina ugradnje 75 mm
- kapacitet odvoda prema normi 0,45 l/s,
- visina vodenog stupca sifona 30 mm
- sigurnosni zapor mirisa sa vodenim zaporom 30mm i 2-strukom pomičnom zaklopkom za zračni zapor mirisa 
- priključak na odvodnu instalaciju DN 50mm
- priključak na dovoda prolaza DN 40mm
- klasa opterećenja K=300 kg
Podni odvod je opremljen sa:
- pripadajućom izolacijskom prirubnicom,
- sifonom koji se može izvaditi,
- okretno i visinski podesivim nasadnikom f100mm sa kvadratnim okvirom od nehrđajućeg čelika dimenzija 100 x 100 mm,
- građevinskim zaštitnim čepom,
- vodoravnim pokretljivim dovodom DN 40,
- ispusna cijev DN 50 s kugličnim zglobom za prilagodljivu montažu</t>
  </si>
  <si>
    <t>2.9.</t>
  </si>
  <si>
    <t>Ispitivanje i funkcionalna proba ugrađene sanitarije.</t>
  </si>
  <si>
    <t>3.1.</t>
  </si>
  <si>
    <t>Dobava , doprema i ugradnja troslojne ojačane cijevi od polipropilena s povećanom otpornosti na tlak , za  horizontalni i vertikalni razvod  pitke hladne i tople vode s ovjesom i ugradnjom kliznih obujmica.  Sve fitinge i fazonske komade potrebne za kvalitetnu ugradnju cijevi izvoditelj će ubrojiti u cijenu cijevi. Prilikom ugradnje pridržavati se uputa proizvođača. 
Obračun po m’ ugrađene cijevi sa svim potrebnim čvrstim točkama, spojnim, pričvrsnim i brtvećim materijalom i radom u funkcionalnom stanju.</t>
  </si>
  <si>
    <t>d32x4,4</t>
  </si>
  <si>
    <t>3.2.</t>
  </si>
  <si>
    <t>Dobava , doprema i ugradnja toplinske izolacije cjevovoda za  cijevi hladne i tople pitke vode s parnom branom debljine 13 mm
Uključivo sredstvo za čišćenje, ljepilo i traku debljine 3 mm
Toplinsku izolaciju izvesti prema uputama proizvođača.</t>
  </si>
  <si>
    <t>3.3.</t>
  </si>
  <si>
    <t>Dobava, doprema i ugradnja podžbuknog  ventila s niklovanom kapom i rozetom.</t>
  </si>
  <si>
    <t>NO25 NP16</t>
  </si>
  <si>
    <t>NO20 NP16</t>
  </si>
  <si>
    <t>NO15 NP16</t>
  </si>
  <si>
    <t>3.4.</t>
  </si>
  <si>
    <t>Dobava, doprema i ugradnja kutnog ventila za čajnu kuhinju.</t>
  </si>
  <si>
    <t>3.5.</t>
  </si>
  <si>
    <t>Dobava, doprema i ugradnja električne grijalice vode za ugradnju ispod umivaonika i sudopera priključne snage 1,2 kW, 230 V.
U stavku uključiti fleksibilne cijevi za spoj na instalaciju, te sav pričvrsni, spojni i brtveni materijal.</t>
  </si>
  <si>
    <t>3.6.</t>
  </si>
  <si>
    <t>Ispitivanje kompletne vodovodne mreže na protočnost i vodonepropusnost pod 1,5 MP. NP (nazivni pritisak) je 10 Bar. Vrijeme trajanja tlačne probe je min. 2 sata. Za vrijeme trajanja tlačne probe ne smije biti propuštanja na spojevima i pada tlaka na manometru. Prilikom ispitivanja u svemu postupiti prema pravilima struke i uputama proizvođača. Tlačnu probu interne instalacije preuzima nadzorni inženjer. 
Obračunati po dužnom metru ugrađenog cjevovoda.</t>
  </si>
  <si>
    <t>3.7.</t>
  </si>
  <si>
    <t>Dezinfekcija kompletne nove vodovodne mreže otopinom klora (30 mg/lit) u vremenu od min. 6 sati te ispiranje čistom  vodovodnom vodom. Provođenje dezinfekcije  vrši se po uputi nadležnog sanitarnog  Inspektora koji prisustvuje postupku, odobrava  dezinficijens, te izdaje pozitivni atest po  provedenom zapisniku. 
Obračunati po dužnom  metru ugrađenog cjevovoda.</t>
  </si>
  <si>
    <t>3.8.</t>
  </si>
  <si>
    <t>Topla proba, regulacija i balansiranje sistema  u trajanju 4 h</t>
  </si>
  <si>
    <t>3.9.</t>
  </si>
  <si>
    <t>Dobava, doprema i ugradnja revizijskog otvora. Okvir otvora izrađen je od aluminija u koji se ugrađuje gipsana ploča i boja prema projektu interijera.</t>
  </si>
  <si>
    <t>dim. 60x60 cm</t>
  </si>
  <si>
    <t>3.10.</t>
  </si>
  <si>
    <t>Laboratorijska analiza bakteriološke kvalitete vode za piće na svim potrošnim mjestima po odabiru   Zavoda za javno zdravstvo ili neke druge ovlaštene ustanove uz izdavanje  pozitivnog atesta 
Analizi vode se pristupa nakon provedene dezinfekcije kompletne vodovodne mreže i ispiranja iste.</t>
  </si>
  <si>
    <t>3.11.</t>
  </si>
  <si>
    <t>Dobava, doprema i ugradnja protupožarne obujmice za vodovodne cijevi, koje su ispunjene protupožarnom ekspandirajućom masom, koja ekspandira kod povišene temperature (topljenje plastične cijevi) i zatvara otvor u protupožarnom zidu.</t>
  </si>
  <si>
    <t xml:space="preserve">Izrada projekta izvedenog stanja u dva primjerka, ovjerena od strane ovlaštenog projektanta, te kopija u digitalnom obliku na CD-u, format za nacrte dwg.
</t>
  </si>
  <si>
    <t>4.1.</t>
  </si>
  <si>
    <t xml:space="preserve">Dobava , doprema i ugradnja zidnog protupožarnog  hidranta, komplet s ormarićem veličine 500x500x140, uključivo vrata od nehrđajućeg čelika s okvirom i mutnim staklom s propisaniom oznakom hidranta, kutnim ventilom  Ms 2" sa stabilnom spojnicom (Al) Ø52, okretni nastavak Ms 2", trevira cijevi NO 50 duljine 20 m i mlaznicom Ø12 mm. 
Sav potreban spojni i brtveći materijal i rad, i potreban građevinski rad. Obračun sve kompletno po komadu montiranog i opremljenog hidranta u funkcionalnom stanju.
Uključivo svu atestnu dokumentaciju.
</t>
  </si>
  <si>
    <t>4.2.</t>
  </si>
  <si>
    <t>Dobava, doprema i ugradnja vatrogasnih aparata za početno gašenje požara prahom ABC.
Aparati trebaju biti određenog kapaciteta sukladno elaboratu zaštite od požara. 
Kapacitet svakog pojedinog aparata je 12 jedinica gašenja .
U cijenu aparata uključiti naljepnice, tiple i nosače.
Napomena: Ispitni listovi vatrogasnih aparata ne smiju biti stariji od trideset dana na dan tehničkog pregleda.</t>
  </si>
  <si>
    <t>12JG</t>
  </si>
  <si>
    <t>4.3.</t>
  </si>
  <si>
    <t xml:space="preserve">Dobava , doprema i ugradnja čeličnih pocinčanih cijevi za mokri hidrantski razvod, uključivo spojne i fazonske  komade, čvrste točke, pocinčani nosači za cijevi ili obujmice i brtvilo s atestom za pitku  vodu, te umetak od pluta ili gume. Vidljive čelične cijevi zaštititi temeljnim premazom primerom  i crvenim zaštitnim lakom u dva sloja. 
Sve fitinge i fazonske komade potrebne za kvalitetnu ugradnju cijevi izvoditelj će ubrojiti u cijenu cijevi. Prilikom ugradnje pridržavati se uputa proizvođača. Obračun po m' ugrađene cijevi sa svim potrebnim spojnim, pričvrsnim i brtvećim materijalom, i potrebnim građevinskim radom do potpune funkcionalnosti.
</t>
  </si>
  <si>
    <t>4.4.</t>
  </si>
  <si>
    <t>Ispitivanje instalacije hidrantske mreže na  ispitni tlak - hladna tlačna proba na 16 bara. 
Obračunati po dužnom metru ugrađenog cjevovoda.</t>
  </si>
  <si>
    <t>4.5.</t>
  </si>
  <si>
    <t>Dezinfekcija kompletne nove hidrantske mreže otopinom klora (min. 30 mg/lit) u vremenu od min. 6 sati te ispiranje čistom  vodovodnom vodom. Provođenje dezinfekcije  vrši se po uputi nadležnog sanitarnog  Inspektora koji prisustvuje postupku, odobrava  dezinficijens, te izdaje pozitivni atest po  provedenom zapisniku. Obračunati po dužnom  metru ugrađenog cjevovoda.</t>
  </si>
  <si>
    <t>4.6.</t>
  </si>
  <si>
    <t>Laboratorijska analiza bakteriološke kvalitete vode za piće na potrošnim mjestima po odabiru   Zavoda za javno zdravstvo ili neke druge ovlaštene ustanove uz izdavanje  pozitivnog atesta 
Analizi vode se pristupa nakon provedene dezinfekcije kompletne vodovodne mreže i ispiranja iste.</t>
  </si>
  <si>
    <t>4.7.</t>
  </si>
  <si>
    <t>Izrada projekta izvedenog stanja instalacije hidrantske mreže ovjerena od strane ovlaštenog projektanta, te kopija u digitalnom obliku na CD-u, format za nacrte dwg.</t>
  </si>
  <si>
    <t>4.8.</t>
  </si>
  <si>
    <t>Izvođač je dužan atestirati ugrađenu unutarnju hidrantsku mrežu mjerenjem Q-H linije prema važećim propisima. Atestiranje može izvesti ovlašteno poduzeće ili ustanova, a atest izvođač mora predočiti predstavniku isporučitelja na tehničkom pregledu.</t>
  </si>
  <si>
    <t>5.1.</t>
  </si>
  <si>
    <t xml:space="preserve">Dobava, doprema i ugradnja niskošumnih odvodnih cijevi i spojnih dijelova s naglavkom i brtvom za izvedbu horizontalne i vertikalne odvodnje unutar objekta. Cijevi i spojni dijelovi spajaju se prema uputama proizvođača. Cijevi se polažu u instalacijski kanal, zidne usjeke i proboje kao i u spuštene stropove građevine. 
Cijevni sustav se pri montaži osigurava posebnim metalnim obujmicama s obloženom profiliranom gumom koje sprječavaju prijenos vibracija i smanjuju prijenos buke. Obujmice se koriste kao čvrste i klizne točke sustava a učvršćuju se pomoću vijka i tiple. Čvrste točke sustava montiraju se na spojnim dijelovima a klizne na cijevima zbog omogućavanja slobodnog gibanja cijevi i smanjenja prijenosa buke. Akustična svojstva niskošumnog cijevnog sustava trebaju biti potvrđena provedenim mjerenjima u ovlaštenom institutu. 
Kod dopreme cijevnog sustava na gradilište izvođač je obavezan nadzornom inženjeru priložiti važeću atestnu dokumentaciju sukladno važećim normama izdanu od strane akreditirane institucije kao i izvještaj  o akustičnim svojstvima izdan od strane ovlaštenog  ispitnog laboratorija.   
Fazonski komadi se ne obračunavaju posebno nego se uključuju u metražu instalacije. Obračun se vrši po m' kompletno montirane cijevi zajedno sa svim potrebnim nosačima vertikala, spojnim, brtvenim i ovjesnim materijalom s akustičnim prigušivačima buke te radom do punog funkcionalnog stanja. </t>
  </si>
  <si>
    <t>Tvrde niskošumne polietilenske cijevi:</t>
  </si>
  <si>
    <t>NO100</t>
  </si>
  <si>
    <t>Cijevi iz lijevanog željeza:</t>
  </si>
  <si>
    <t>NO125</t>
  </si>
  <si>
    <t>5.2.</t>
  </si>
  <si>
    <t>Ispitivanje i funkcionalna proba ugrađene kanalizacije. 
Obračunati po dužnom metru  montirane kanalizacije</t>
  </si>
  <si>
    <t>5.3.</t>
  </si>
  <si>
    <t>Dobava, doprema i ugradnja protukišne fasadne rešetke izrađene iz aluminija.</t>
  </si>
  <si>
    <t>5.4.</t>
  </si>
  <si>
    <t>Dobava, doprema i ugradnja protupožarne obujmice za kanalizacijske cijevi, koje su ispunjene protupožarnom ekspandirajućom masom, koja ekspandira kod povišene temperature (topljenje plastične cijevi) i zatvara otvor u protupožarnom zidu.</t>
  </si>
  <si>
    <t>5.5.</t>
  </si>
  <si>
    <t xml:space="preserve">Izrada projekta izvedenog stanja instalacije kanalizacije sa svim izmjenama i dopunama u  tri primjerka od strane ovlaštenog inženjera </t>
  </si>
  <si>
    <t>REKAPITULACIJA</t>
  </si>
  <si>
    <t xml:space="preserve">1. </t>
  </si>
  <si>
    <t>DEMONTAŽA POSTOJEĆIH INSTALACIJA</t>
  </si>
  <si>
    <t>SANITARNI UREĐAJI I GALANTERIJA</t>
  </si>
  <si>
    <t>INSTALACIJA HLADNE I TOPLE VODE</t>
  </si>
  <si>
    <t>INSTALACIJA UNUTARNJE HIDRANTSKE MREŽE</t>
  </si>
  <si>
    <t>INSTALACIJA HORIZONTALNE I VERTIKALNE KANALIZACIJE U GRAĐEVINI</t>
  </si>
  <si>
    <t>6.1.</t>
  </si>
  <si>
    <t>Iskolčenje trase vodovoda prema projektu s označavanjem i osiguranjem točaka iskolčenja.
Obračun po metru dužnom.</t>
  </si>
  <si>
    <t xml:space="preserve"> - priključni cjevovod</t>
  </si>
  <si>
    <t xml:space="preserve"> - cjevovod za hladnu vodu i unutarnju hidrantsku mrežu</t>
  </si>
  <si>
    <t>6.2.</t>
  </si>
  <si>
    <t>Ispitivanje količine i tlaka postojećeg priključka hladne vode (Q-H linija) prije početka radova. 
U cijenu uključiti dobavu i ugradnju sve potrebne opreme sa spojnim i pričvrsnim  materijalom te građevinske radove.</t>
  </si>
  <si>
    <t>6.3.</t>
  </si>
  <si>
    <t>Rekonstrukcija postojećeg priključka hladne vode na vodovodnu instalaciju javnog vodovoda.
Priključak prema uvjetima i pod nadzorom  lokalnog komunalnog poduzeća
U cijenu uključiti dobavu i ugradnju sve potrebne opreme sa spojnim i pričvrsnim  materijalom.</t>
  </si>
  <si>
    <t>6.4.</t>
  </si>
  <si>
    <t>Dobava, doprema i ugradnja polietilenske cijevi visoke gustoće PE100 cijevi za rekonstrukciju priključka hladne vode na instalaciju javnog vodovoda. Cijevi za radni tlak 1.6 MPa.</t>
  </si>
  <si>
    <t>Spajanje cijevi sučeonim zavarivanjem i elektrofuzijskim spojnicama.
Montaža uključuje potreban brtveni i spojni materijal. Mehanički spojevi osiguravaju se umetkom od nehrđajućeg materijala. Uračunat pregled prije ugradnje, te ispitivanje spojeva. 
Stavkom obuhvaćeni svi fazonski komadi na trasi cjevovoda.</t>
  </si>
  <si>
    <t>PE100 A125-16/100</t>
  </si>
  <si>
    <t>6.5.</t>
  </si>
  <si>
    <t>Dobava, doprema i ugradnjapolietilenske cijevi visoke gustoće PE100 cijevi za instalaciju vodovoda i hidrantske mreže. Cijevi za radni tlak 1.6 MPa.</t>
  </si>
  <si>
    <t>PE100 A63-16/100</t>
  </si>
  <si>
    <t>PE100 A32-16/100</t>
  </si>
  <si>
    <t>6.6.</t>
  </si>
  <si>
    <t>Dobava, doprema i ugradnja spojnog komada s kolčakom i prirubnicom za spoj PVC i lijevanog željeza.
Uključivo sav brtveni i spojni materijal.</t>
  </si>
  <si>
    <t>NO100 NP16</t>
  </si>
  <si>
    <t>6.7.</t>
  </si>
  <si>
    <t>Dobava, doprema i ugradnja lijevano željeznog spojnog T komada s prirubnicama.
Uključivo sav brtveni i spojni materijal.</t>
  </si>
  <si>
    <t>NO100/50 NP16</t>
  </si>
  <si>
    <t>6.8.</t>
  </si>
  <si>
    <t>Dobava, doprema i ugradnja hvatača nečistoće za okno, za radni tlak od 1.6 MPa.</t>
  </si>
  <si>
    <t>6.9.</t>
  </si>
  <si>
    <t>Dobava, doprema i ugradnja kompenzacije za okno, za radni tlak od 1.6 MPa.</t>
  </si>
  <si>
    <t>6.10.</t>
  </si>
  <si>
    <t>Dobava, doprema i ugradnja vodomjera za okno, za radni tlak od 1.6 MPa.</t>
  </si>
  <si>
    <t>NO20</t>
  </si>
  <si>
    <t>6.11.</t>
  </si>
  <si>
    <t>Dobava, doprema i ugradnja zaštitnika povratnog toka za okno, za radni tlak od 1.6 MPa.</t>
  </si>
  <si>
    <t>6.12.</t>
  </si>
  <si>
    <t>Dobava, doprema i ugradnja ovalnih zasuna za okno, za radni tlak od 1.6 MPa.</t>
  </si>
  <si>
    <t>6.13.</t>
  </si>
  <si>
    <t>Dobava, doprema i ugradnja kuglastog ventila za okno, za radni tlak od 1.6 MPa.</t>
  </si>
  <si>
    <t>6.14.</t>
  </si>
  <si>
    <t>Ispitivanje kompletne vodovodne mreže na protočnost i vodonepropusnost pod 1,6 MP.  Vrijeme trajanja tlačne probe je min. 2 sata. Za vrijeme trajanja tlačne probe ne smije biti propuštanja na spojevima i pada tlaka na manometru. Prilikom ispitivanja u svemu postupiti prema pravilima struke i uputama proizvođača. Tlačnu probu internih instalacija preuzima nadzorni inženjer. 
Obračunati po dužnom metru ugrađenog cjevovoda.</t>
  </si>
  <si>
    <t>6.15.</t>
  </si>
  <si>
    <t>Dezinfekcija kompletne nove vodovodne i hidrantske mreže otopinom klora (30 mg/lit) u vremenu od min. 6 sati te ispiranje čistom  vodovodnom vodom. Provođenje dezinfekcije  vrši se po uputi nadležnog sanitarnog  Inspektora koji prisustvuje postupku, odobrava  dezinficijens, te izdaje pozitivni atest po  provedenom zapisniku. 
Obračunati po dužnom  metru ugrađenog cjevovoda.</t>
  </si>
  <si>
    <t>6.16.</t>
  </si>
  <si>
    <t>Izrada snimke trase izvedenog vodovoda.</t>
  </si>
  <si>
    <t>6.17.</t>
  </si>
  <si>
    <t>Dobava, doprema i ugradnja trake s elektrovodljivom žicom za oznaku položaja cjevovoda</t>
  </si>
  <si>
    <t>6.18.</t>
  </si>
  <si>
    <t>Dobava, doprema i postavljanje trake za upozorenje  s oznakom VODOVOD</t>
  </si>
  <si>
    <t>Izrada projekta izvedenog stanja u dva primjerka, ovjerena od strane ovlaštenog projektanta, te kopija u digitalnom obliku na CD-u, format za nacrte dwg.</t>
  </si>
  <si>
    <t>7.1.</t>
  </si>
  <si>
    <t>Rekonstrukcija postojećeg vodomjernog okna betonom C25/30, debljine zidova i dna 20 cm i ploče 20 cm u dvostranoj oplati. U ploči ostaviti otvor 60x60 cm iznad kojeg se montira četverokutni lijevano-željezni poklopac s natpisom "VODA". U oknu su ugrađene penjalice na razmaku od 30 cm.
U cijenu je uključena izrada, postavljanje, skidanje i čišćenje drvene oplate, kao i svi potrebni radovi, materijal, prijenosi i prijevozi, te dobava, čišćenje, savijanje i montaža armature od betonskog čelika. 
Prije početka radova provjeriti stanje vodomjera ostalih građevina. Obračun po kompletu.</t>
  </si>
  <si>
    <t xml:space="preserve"> - okno svijetlog otvora 200x140x130 cm</t>
  </si>
  <si>
    <t>7.2.</t>
  </si>
  <si>
    <t>Izvedba priključka fekalne odvodnje na postojeće okno fekalne odvodnje.
U cijenu uključiti kompletne građevinske radove, dobavu i ugradnju sve potrebne opreme sa spojnim i pričvrsnim  materijalom te brtvi za brtvljenje spoja cijevi i betonskog zida</t>
  </si>
  <si>
    <t>7.3.</t>
  </si>
  <si>
    <t xml:space="preserve">Ručni/strojni iskop u zemlji za potrebe izvedbe projektirane instalacije vodovoda i fekalne odvodnje u terenu uz odlaganje iskopanog materijala na lijevu stranu rova, 100 cm od ruba iskopa, uključujući razupiranje.
Napomena: iskopi se izvode u punoj dubini  bez obzira na slojeve uređenja terena.
</t>
  </si>
  <si>
    <t>7.4.</t>
  </si>
  <si>
    <t>Dobava, raznošenje uzduž rova, ubacivanje u rov, te grubo razastiranje (na dnu rova) posteljice, odnosno sloja pijeska u debljini od 10 cm</t>
  </si>
  <si>
    <t>7.5.</t>
  </si>
  <si>
    <t>Izrada betonske obloge plitko položenih  kolektora. Obloga od betona C16/20, dimenzija  50x50cm. Obračun po kubnom  metru ugrađenog  betona.</t>
  </si>
  <si>
    <t>7.6.</t>
  </si>
  <si>
    <t xml:space="preserve">Fino razastiranje na dnu rova (niveliranje)  posteljice </t>
  </si>
  <si>
    <t>7.7.</t>
  </si>
  <si>
    <t>Priprema, raznošenje uzduž rova, ubacivanje u rov, pijeska za zatrpavanje cijevi te  razastiranje nadsloja do 20 cm iznad tjemena  cijevi. Nadsloj se priprema prosijavanjem  zemlje od iskopanog materijala. Izvedba  prema poprečnom profilu vodovodnog rova u  punoj širini (rova). Ovaj nadsloj se ne smije  nabijati. Obračun sve kompletno po kubnom  metru ugrađenog materijala. Obavezno izvoditi uz  nadzor instalatera nakon uspješne tlačne probe.</t>
  </si>
  <si>
    <t>7.8.</t>
  </si>
  <si>
    <t xml:space="preserve">Zatrpavanje cjevovoda i podzemnih građevina vrši se nakon uspješne  tlačne probe. Prije zatrpavanja obvezno  pregledati  cjevovod i ustanoviti da nema nekih  mehaničkih oštećenja. Nakon toga pristupa se  zatrpavanju u slojevima od 30 cm s pažljivim  nabijanjem i to zamjenskim kamenim  materijalom granulacije 16-64 mm. Ručno je  predviđeno do 30% rada, a ostalo strojno.  Zbijenost zatrpanog rova mora biti tolika da ne  dođe do naknadnog slijeganja. U stavku  uračunati i nabavu i dopremu zamjenskog  materijala. Zatrpavanje se vrši do 35 cm od  uređenog terena. </t>
  </si>
  <si>
    <t>7.9.</t>
  </si>
  <si>
    <t>Razastiranje suvišnog materijala (zemlje) na  okolni teren, odnosno odvoz preostalog  materijala.  U stavku ulazi prijevoz, istovar i grubo planiranje.  Obračun se vrši po kubnom metru prevezenog  materijala u rasutom stanju.</t>
  </si>
  <si>
    <t>7.10.</t>
  </si>
  <si>
    <t>Dobava, doprema i ugradnja kanalizacijskih PVC cijevi SN8. Spajanje na naglavak, komplet s gumenim brtvama.  Stavkom obuhvaćeni svi spojni i fazonski komadi na trasi cjevovoda.</t>
  </si>
  <si>
    <t>7.11.</t>
  </si>
  <si>
    <t>Dobava, doprema i ugradnja brtve za  nepropustan spoj cijevi i okna.
Brtveni sustav za kanalizaciju; L=24cm
Napomena: Montirati u oplatu prije betoniranja u  koordinaciji s građevinarom.
Dimenzije:</t>
  </si>
  <si>
    <t>NO125/240</t>
  </si>
  <si>
    <t>Dobava, doprema i ugradnja dvodijelne cijevne provodnice od nehrđajućeg čelika za  nepropustan spoj cijevi i zida građevine uključivo cijev za ugradnju u beton za provodnicu.
Napomena: Otvor za cijevnu provodnicu bušiti s dijamantnom krunom i ugraditi cijev za provodnicu. U cijenu uključiti sve građevinske radove i hidroizolaciju.
Dimenzije:</t>
  </si>
  <si>
    <t>NO125/200</t>
  </si>
  <si>
    <t>NO63/125</t>
  </si>
  <si>
    <t>NO32/80</t>
  </si>
  <si>
    <t>Ispitivanje i funkcionalna proba ugrađene kanalizacije. Obračunati po dužnom metru montirane kanalizacije.</t>
  </si>
  <si>
    <t>Bušenje i naknadno krpanje svih armirano betonskih  nosača, zidova ili ploča minimalne debljine 250  mm za prolaz instalacija vodovoda i kanalizacije  na visini do 5 m. Uključivo skela. Dimenzija od Ø 40 do Ø 250 mm</t>
  </si>
  <si>
    <t>Sanacija (obzidavanje) otvora nakon ugradnje cjevovoda</t>
  </si>
  <si>
    <t>Građevinski radovi vezani uz instalacije kao pripomoć (štemanje, bušenje, kopanje, itd).</t>
  </si>
  <si>
    <t>dm3</t>
  </si>
  <si>
    <t>Potrošni brtveni i pričvrsni materijal potreban za montažu navedene opreme</t>
  </si>
  <si>
    <t>VANJSKA INSTALACIJA VODOVODA I HIDRANTSKE MREŽE</t>
  </si>
  <si>
    <t>VANJSKA INSTALACIJA FEKALNE KANALIZACIJE I GRAĐEVINSKI RADOVI</t>
  </si>
  <si>
    <t>· troškovi štemanja, bušenja i naknadnog krpanja svih armirano-betonskih nosača, zidova ili ploča  za prolaz instalacija grijanja, hlađenja i ventilacije.</t>
  </si>
  <si>
    <t xml:space="preserve">Ponudi priložiti certifikate osposobljenosti ovlaštenih servisera s certifikatom  proizvođača za pregled opreme, testiranje i puštanje u pogon 
</t>
  </si>
  <si>
    <r>
      <rPr>
        <b/>
        <u/>
        <sz val="12"/>
        <rFont val="Calibri"/>
        <family val="2"/>
        <charset val="238"/>
      </rPr>
      <t>Općenito - obveze izvođača radova</t>
    </r>
    <r>
      <rPr>
        <sz val="12"/>
        <rFont val="Calibri"/>
        <family val="2"/>
        <charset val="238"/>
      </rPr>
      <t xml:space="preserve">
Ovaj troškovnik je sastavni dio tehničkog opisa i projektne dokumentacije,  i s njima čini jedinstvenu cjelinu.</t>
    </r>
  </si>
  <si>
    <r>
      <rPr>
        <b/>
        <sz val="12"/>
        <rFont val="Calibri"/>
        <family val="2"/>
        <charset val="238"/>
      </rPr>
      <t>Opći uvjeti</t>
    </r>
    <r>
      <rPr>
        <sz val="12"/>
        <rFont val="Calibri"/>
        <family val="2"/>
        <charset val="238"/>
      </rPr>
      <t xml:space="preserve">
Ovi su uvjeti sastavni dio projekta, pa prema tome obvezni za izvoditelja.</t>
    </r>
  </si>
  <si>
    <t>Svi izvedeni radovi moraju biti unutar dopuštenih granica koje su definirane Zakonom o gradnji (NN 153/2013, 020/2017, 039/2019, 125/2019), Zakonom o normizaciji (NN 80/13), odnosno zakonima, tehničkim propisima, priznatim tehničkim pravilima i pravilnicima o tehničkim mjerama za izvođenje pojedinih vrsta radova.</t>
  </si>
  <si>
    <t>Svi uređaji koji tome podliježu moraju zadovoljavati važeću europsku direktivu za ekološkim dizajnom.</t>
  </si>
  <si>
    <t xml:space="preserve">Otpajanje električnih priključaka sa strojarskih uređaja </t>
  </si>
  <si>
    <t xml:space="preserve">Pražnjenje vode iz sustava grijanja prije demontaže predmetnih instalacija. </t>
  </si>
  <si>
    <t xml:space="preserve">Zatvaranje dovoda plina </t>
  </si>
  <si>
    <t>Izrada zahtjeva za demontažu plinomjera i otpajnje priključka građevine.</t>
  </si>
  <si>
    <t>Demontaža plinomjera i otpajnje priključka građevine sukladno odobrenju i pod nadzorom Gradske plinare Zagreb</t>
  </si>
  <si>
    <t xml:space="preserve">Demontaža postojeća dva plinska kotla (svaki 36kW) uključivo pripadajuću opremu:
- automatiku                                           kpl. 2
- cirkulacijske crpke                             kpl. 2
- dimnjake                                               kpl. 2
- izmjenjivač topline                           kpl. 1
- hidrauličku skretnicu                       kpl. 1
- ekspanzijsku posudu                       kpl. 1
  elektromotorni troputni ventil    kpl. 1                       </t>
  </si>
  <si>
    <t xml:space="preserve"> Vakuumiranje freon iz postojećih split sustava i zbrinjavanje na zakonom propisani način </t>
  </si>
  <si>
    <t xml:space="preserve">Demontaža postojećih vanjskih jedinica split sustavai zbrinjavanje na zakonom propisani način </t>
  </si>
  <si>
    <t xml:space="preserve">Demontaža postojećih unutarnjih jedinica split sustava i zbrinjavanje na zakonom propisani način </t>
  </si>
  <si>
    <t>Demontaža postojećih cjevovoda od crnih bešavnih cijevi, uključivo svu izolaciju, armaturu, mjernu opremu i ovjese.
Opremu odvesti na odgovarajuće odlagalište</t>
  </si>
  <si>
    <t>Demontaža postojećih cjevovoda od bakra, uključivo svu izolaciju, armaturu i ovjese.
Opremu odvesti na odgovarajuće odlagalište</t>
  </si>
  <si>
    <t>Demontaža postojećih aluminijskih toplovodnih radijatora uključivo konzole, ventile i pričvrsnice:
Dimnezije (broj članaka-visina):</t>
  </si>
  <si>
    <t>4-600</t>
  </si>
  <si>
    <t>6-600</t>
  </si>
  <si>
    <t>10-600</t>
  </si>
  <si>
    <t>12-600</t>
  </si>
  <si>
    <t>Demontaža postojećih lijevano željeznih toplovodnih radijatora uključivo konzole, ventile i pričvrsnice:
Dimnezije (broj članaka-visina):</t>
  </si>
  <si>
    <t>10-550</t>
  </si>
  <si>
    <t>11-550</t>
  </si>
  <si>
    <t>12-550</t>
  </si>
  <si>
    <t>13-550</t>
  </si>
  <si>
    <t>14-550</t>
  </si>
  <si>
    <t>15-550</t>
  </si>
  <si>
    <t>17-550</t>
  </si>
  <si>
    <t>18-550</t>
  </si>
  <si>
    <t>20-550</t>
  </si>
  <si>
    <t>21-550</t>
  </si>
  <si>
    <t>Odvoz demontirane opeme na deponij</t>
  </si>
  <si>
    <t>UKUPNO  KN</t>
  </si>
  <si>
    <t>Dobava, doprema i ugradnja vanjske jedinice u izvedbi aerotermalne toplinske pumpe s ugrađenim hermetičkim scroll kompresorima i izmjenjivačem.</t>
  </si>
  <si>
    <t xml:space="preserve">Jedinice imaju mogućnost kontinuiranog grijanja pomoću  akumulatora topline, koji osigurava grijanje i tokom odleđivanja vanjske jedinice zimi. </t>
  </si>
  <si>
    <t>Uređaj omogućuje kontinuiranu promjenu temperature isparavanja i kondenzacije radnog medija prema temperaturi okoliša u svrhu dodatne uštede energije i većeg komfora zbog viših temperatura radnog medija.</t>
  </si>
  <si>
    <t>Promjenom temperature okoliša i toplinskog opterećenja prostora, mijenja se i temperatura isparavanja što osigurava veću učinkovitost i manju potrošnju električne energije.</t>
  </si>
  <si>
    <t>Jedinica je opremljena opcijom za "Ekstra tihi rad" sa mogućnošću jednostavnog podešavanja reduciranog rada uz smanjeni nivo zvučnog tlaka na 45 dB(A) u stupnju 2, odnosno 50 dB(A) u stupnju 1</t>
  </si>
  <si>
    <t>Konstrukcija: Jedinice su modularne izvedbe sa osnovnim nosivim okvirom i galvaniziranim čeličnim panelima sa odgovarajućom zaštitom za vanjsku i unutarnju ugradnju.</t>
  </si>
  <si>
    <t>Svi kompresori u uređaju su inverterski, zvučno izolirani K-tip hermetički scroll izvedbe s ugrađenim motorom, optimizirani za rad sa R410a.</t>
  </si>
  <si>
    <t>Jedinice su opremljene Back-up funkcijom koja omogućava rad jedinice s dva kompresora u slučaju kvara na jednom od njih (minimalno 50% kapaciteta).</t>
  </si>
  <si>
    <t>Jedinice su opremljene funkcijom automatskog nadopunjavanja rashladnog medija i očitanja količine rashladnog medija direktno na vanjskoj jedinici.</t>
  </si>
  <si>
    <t>Tehničke karakteristike u hlađenju pri varijabilnoj temperaturi radne tvari, i kod nominalnih uvjeta (Tok=35°CDB i  Tpr=27°CDB/19°CWB kod 100% omjera priključenja):</t>
  </si>
  <si>
    <t>Qh =33,50 kW</t>
  </si>
  <si>
    <t>N =8,98 kW / 400 V / 50 Hz</t>
  </si>
  <si>
    <t>EER: 3,73 (100% opterećenja)</t>
  </si>
  <si>
    <t>SEER: 6,30</t>
  </si>
  <si>
    <t>Tehničke karakteristike u grijanju pri Tcond=46°C, i kod nominalnih uvjeta (Tok=7°CDB/ 6°CWB i Tpr=20°C kod 100% omjera priključenja):</t>
  </si>
  <si>
    <t>Qg = 37,50 kW</t>
  </si>
  <si>
    <t>N = 9,10 kW / 400 V / 50 Hz</t>
  </si>
  <si>
    <t>COP: 4,12 (100% opterećenja)</t>
  </si>
  <si>
    <t>Tehničke karakteristike u grijanju pri Tcond=43°C, i kod nominalnih uvjeta (Tok=7°CDB/ 6°CWB i Tpr=20°C kod 100% omjera priključenja):</t>
  </si>
  <si>
    <t>Qg = 33,50 kW</t>
  </si>
  <si>
    <t>N = 7,77 kW / 400 V / 50 Hz</t>
  </si>
  <si>
    <t>COP: 4,31 (100% opterećenja)</t>
  </si>
  <si>
    <t>Tehničke karakteristike u grijanju pri varijabilnoj temperaturi radne tvari, i kod nominalnih uvjeta (Tok=7°CDB/ 6°CWB i Tpr=20°C kod 100% omjera priključenja):</t>
  </si>
  <si>
    <t>Qg = 30,30 kW</t>
  </si>
  <si>
    <t>N = 6,76 kW / 400 V / 50 Hz</t>
  </si>
  <si>
    <t>COP: 4,48 (100% opterećenja)</t>
  </si>
  <si>
    <t>SCOP: 4,10</t>
  </si>
  <si>
    <t>Kapacitet: 12 HP</t>
  </si>
  <si>
    <t>Broj kompresora: 1</t>
  </si>
  <si>
    <t>Radno područje grijanje: od -20,0°C do 15,5°C</t>
  </si>
  <si>
    <t>Radno područje hlađenje: od -5,0°C do 43,0°C</t>
  </si>
  <si>
    <t>Protok zraka grijanje: 11.100 m3/h</t>
  </si>
  <si>
    <t>Protok zraka hlađenje: 11.100 m3/h</t>
  </si>
  <si>
    <t>Nivo zvučnog tlaka: 61,0 dBA</t>
  </si>
  <si>
    <t>Dimenzije: (š x d x v) :930 x 765 x 1685 mm</t>
  </si>
  <si>
    <t>Težina: 252 kg</t>
  </si>
  <si>
    <t>Boja kućišta: bijela</t>
  </si>
  <si>
    <t>Priključak tekuća faza: 12,7 mm</t>
  </si>
  <si>
    <t>Priključak  plinovita faza: 28,6 mm</t>
  </si>
  <si>
    <t>Radni medij: R-410A</t>
  </si>
  <si>
    <t xml:space="preserve">Kriterij jednakovrijednosti: </t>
  </si>
  <si>
    <t xml:space="preserve"> - Učin grijanja i učin hlađenja Qg, Qh: - 3%</t>
  </si>
  <si>
    <t xml:space="preserve"> - Sezonski učinak energetske učinkovitosti za hlađenje i grijanje (SCOP,SEER): -3%</t>
  </si>
  <si>
    <t xml:space="preserve"> - Nivo zvučnog tlaka na udaljenosti 1 m od jedinice: +3 %</t>
  </si>
  <si>
    <t xml:space="preserve"> - Potrošnja električne energije: +3%</t>
  </si>
  <si>
    <t xml:space="preserve"> - Dimenzije i težina: ± 5%</t>
  </si>
  <si>
    <t xml:space="preserve"> - Radno temp. područje grijanja i hlađenja: -3%</t>
  </si>
  <si>
    <t>Proizvod: ______________________________</t>
  </si>
  <si>
    <t>Isto kao stavka 2.1., samo:</t>
  </si>
  <si>
    <t>Qh =40,00 kW</t>
  </si>
  <si>
    <t>N =10,99 kW / 400 V / 50 Hz</t>
  </si>
  <si>
    <t>EER: 3,64 (100% opterećenja)</t>
  </si>
  <si>
    <t>Qg = 45,00 kW</t>
  </si>
  <si>
    <t>N = 11,20 kW / 400 V / 50 Hz</t>
  </si>
  <si>
    <t>COP: 4,02 (100% opterećenja)</t>
  </si>
  <si>
    <t>Qg = 40,00 kW</t>
  </si>
  <si>
    <t>N = 9,52 kW / 400 V / 50 Hz</t>
  </si>
  <si>
    <t>COP: 4,20 (100% opterećenja)</t>
  </si>
  <si>
    <t>Tehničke karakteristike u grijanju pri varijabilnoj temperaturi radne tvari i kod nominalnih uvjeta (Tok=7°CDB/ 6°CWB i Tpr=20°C kod 100% omjera priključenja):</t>
  </si>
  <si>
    <t>Qg = 36,30 kW</t>
  </si>
  <si>
    <t>N = 8,34 kW / 400 V / 50 Hz</t>
  </si>
  <si>
    <t>COP: 4,35 (100% opterećenja)</t>
  </si>
  <si>
    <t>SCOP: 4,00</t>
  </si>
  <si>
    <t>Kapacitet: 14 HP</t>
  </si>
  <si>
    <t>Broj kompresora: 2</t>
  </si>
  <si>
    <t>Protok zraka grijanje: 13.380 m3/h</t>
  </si>
  <si>
    <t>Protok zraka hlađenje: 13.380 m3/h</t>
  </si>
  <si>
    <t>Nivo zvučnog tlaka: 60,0 dBA</t>
  </si>
  <si>
    <t>Dimenzije: (š x d x v) :1240 x 765 x 1685 mm</t>
  </si>
  <si>
    <t>Težina: 319 kg</t>
  </si>
  <si>
    <t>Priključak  tekuća faza: 12,7 mm</t>
  </si>
  <si>
    <t>Priključak plinovita faza: 28,6 mm</t>
  </si>
  <si>
    <t>Dobava, doprema i ugradnja unutarnje jedinice sustava dizalice topline zrak-zrak s maskom  predviđena za  montažu na pod, opremljena ventilatorom, izmjenjivačem topline s direktnom ekspanzijom freona, elektronskim ekspanzijskim ventilom, te svim potrebnim elementima za zaštitu, kontrolu i regulaciju uređaja i temperature. U kompletu sa nogicama.</t>
  </si>
  <si>
    <t>Tehničke karakteristike uređaja:</t>
  </si>
  <si>
    <t>Qh = 2,2 kW</t>
  </si>
  <si>
    <t>Qg = 2,5 kW</t>
  </si>
  <si>
    <t>N= 50 W - 230 V - 50 Hz</t>
  </si>
  <si>
    <t>Protok zraka hlađenje: 6 - 7 m3/min</t>
  </si>
  <si>
    <t>Nivo zvučnog tlaka: hlađenje: 32 - 35 dBA</t>
  </si>
  <si>
    <t>Nivo zvučnog tlaka: grijanje: 32 - 35 dBA</t>
  </si>
  <si>
    <t>Nivo zvučne snage: hlađenje: 54 dB(A)</t>
  </si>
  <si>
    <t>Dimenzije: (š x d x v)= 1000 x 232 x 600 mm</t>
  </si>
  <si>
    <t>Težina: 27 kg</t>
  </si>
  <si>
    <t>Priključak tekuća faza: 6,35 mm</t>
  </si>
  <si>
    <t>Priključak plinovita faza: 12,7 mm</t>
  </si>
  <si>
    <t>Medij: R-410A</t>
  </si>
  <si>
    <t xml:space="preserve"> - Nivo zvučnog tlaka na udaljenosti 1 m od jedinice: + 3%</t>
  </si>
  <si>
    <t>Isto kao stavka 2.3., samo:</t>
  </si>
  <si>
    <t>Qh = 2,8 kW</t>
  </si>
  <si>
    <t>Qg = 3,2 kW</t>
  </si>
  <si>
    <t>Qh = 3,6 kW</t>
  </si>
  <si>
    <t>Qg = 4 kW</t>
  </si>
  <si>
    <t>N= 90 W - 230 V - 50 Hz</t>
  </si>
  <si>
    <t>Protok zraka hlađenje: 6 - 8 m3/min</t>
  </si>
  <si>
    <t>Dimenzije: (š x d x v)= 1140 x 232 x 600 mm</t>
  </si>
  <si>
    <t>Težina: 32 kg</t>
  </si>
  <si>
    <t>Dobava, doprema i ugradnja unutarnje jedinice sustava dizalice topline zrak-zrak kazetne izvedbe s donjom ukrasnom maskom predviđena za  montažu pod strop sa 4 smjera ispuhivanja. Potpuno se uklapa u standardne arhitektonske stropne ploče, ostavljajući samo 8 mm vidljivog dijela jedinice. Do klase 25 razina zvučnog tlaka na niskoj brzini iznosi samo 25,5 dBa. Ugradnja senzora za prisutnost omogućuje automatsko usmjeravanje zraka od ljudi što osigurava dodatnu ugodu. Ugrađena funkcija pojedinačnog upravljanje lamelama osigurava fleksibilnost koja omogućuje prilagodbu svakoj prostoriji bez promjene mjesta ugradnje jedinice.  Jedinica je opremljena ventilatorom, izmjenjivačem topline s direktnom ekspanzijom freona, pumpom kondenzata, elektronskim ekspanzijskim ventilom te svim potrebnim elementima za zaštitu, kontrolu i regulaciju uređaja i temperature.</t>
  </si>
  <si>
    <t>Qh = 1,7 kW</t>
  </si>
  <si>
    <t>Qg = 1,9 kW</t>
  </si>
  <si>
    <t>N= 36/43 W - 230 V - 50 Hz</t>
  </si>
  <si>
    <t>Protok zraka hlađenje: 6,5 - 8,5 m3/min</t>
  </si>
  <si>
    <t>Protok zraka grijanje: 6,5 – 8,5 m3/min</t>
  </si>
  <si>
    <t>Nivo zvučnog tlaka: hlađenje: 25,5 - 31,5 dBA</t>
  </si>
  <si>
    <t>Nivo zvučnog tlaka: grijanje: 25,5 - 31,5 dBA</t>
  </si>
  <si>
    <t>Nivo zvučne snage: hlađenje: 49 dB(A)</t>
  </si>
  <si>
    <t>Dimenzije: (š x d x v)= 575 x 575 x 260 mm</t>
  </si>
  <si>
    <t>Težina: 15,5 kg</t>
  </si>
  <si>
    <t>Dimenzije panela: (š x d x v): 620 x 620 x 46 mm</t>
  </si>
  <si>
    <t>Težina panela: 2,8 kg</t>
  </si>
  <si>
    <t>Priključak: tekuća faza: 6,35 mm</t>
  </si>
  <si>
    <t>Isto kao stavka 2.6., samo:</t>
  </si>
  <si>
    <t>Protok zraka hlađenje: 6,5 - 9 m3/min</t>
  </si>
  <si>
    <t>Protok zraka grijanje: 6,5 – 9 m3/min</t>
  </si>
  <si>
    <t>Nivo zvučnog tlaka: hlađenje: 25,5 - 33 dBA</t>
  </si>
  <si>
    <t>Nivo zvučnog tlaka: grijanje: 25,5 - 33 dBA</t>
  </si>
  <si>
    <t>Nivo zvučne snage: hlađenje: 50 dB(A)</t>
  </si>
  <si>
    <t>Težina panele: 2,8 kg</t>
  </si>
  <si>
    <t>Priključak: plinovita faza: 12,7 mm</t>
  </si>
  <si>
    <t>N= 38/45 W - 230 V - 50 Hz</t>
  </si>
  <si>
    <t>Protok zraka hlađenje: 7 - 10 m3/min</t>
  </si>
  <si>
    <t>Protok zraka grijanje: 7 – 10 m3/min</t>
  </si>
  <si>
    <t>Nivo zvučnog tlaka: hlađenje: 26 - 33,5 dBA</t>
  </si>
  <si>
    <t>Nivo zvučnog tlaka: grijanje: 26 - 33,5 dBA</t>
  </si>
  <si>
    <t>Nivo zvučne snage: hlađenje: 51 dB(A)</t>
  </si>
  <si>
    <t>Težina: 16,5 kg</t>
  </si>
  <si>
    <t>Dobava, doprema i ugradnja unutarnje jedinice sustava dizalice topline zrak-zrak bez maske kanalne izvedbe.</t>
  </si>
  <si>
    <t xml:space="preserve">Motor ventilatora je specijalne izvedbe s desetak mogućih karakteristika, od kojih se radne odabiru prilikom puštanja u pogon. Funkcija automatske prilagodbe protoka zraka prilagođava brzinu ventilatora svakom kanalu (10 ili više krivulja ventilatora dostupne su na svakom modelu) </t>
  </si>
  <si>
    <t>Uređaj je predviđen za  montažu u stropu, opremljen ventilatorom, izmjenjivačem topline s direktnom ekspanzijom freona, elektronskim ekspanzijskim ventilom, te svim potrebnim elementima za zaštitu, kontrolu i regulaciju uređaja i temperature.</t>
  </si>
  <si>
    <t>Qh = 4,5 kW</t>
  </si>
  <si>
    <t>Qg = 5 kW</t>
  </si>
  <si>
    <t>N= 147/151 W - 230 V - 50 Hz</t>
  </si>
  <si>
    <t>Protok zraka hlađenje: 11 - 15 m3/min</t>
  </si>
  <si>
    <t>Protok zraka grijanje: 11 - 15 m3/min</t>
  </si>
  <si>
    <t>Eksterni statički tlak (nom/max): 30/150 Pa</t>
  </si>
  <si>
    <t>Nivo zvučnog tlaka: hlađenje: 29 - 35 dBA</t>
  </si>
  <si>
    <t>Nivo zvučnog tlaka: grijanje: 29 - 37 dBA</t>
  </si>
  <si>
    <t>Nivo zvučne snage: hlađenje: 60 dB(A)</t>
  </si>
  <si>
    <t>Dimenzije: (š x d x v)= 700 x 800 x 245 mm</t>
  </si>
  <si>
    <t>Težina: 28,5 kg</t>
  </si>
  <si>
    <t>Boja kućišta: siva</t>
  </si>
  <si>
    <t>Dobava, doprema i ugradnja žičanog daljinskog upravljača s dodirnim ekranom (touch screen) dostupan u bijeloj boji kompaktnih dimenzija. Ravan stražnji panel omogućavaju jednostavnu ugradnju. Mogućnost bluetooth povezivanja s pametnim telefonom te aplikacijom koja omogućuje dodatne korisničke postavke te servisne napredne postavke za puštanje u pogon i održavanje. Aplikacija je kompatibilna i sa iOS i sa Android uređajima.</t>
  </si>
  <si>
    <t>Dobava, doprema i ugradnja centralnog nadzornog upravljačkog sustava za regulaciju unutarnjih jedinica sustava dizalice topline zrak-zrak. Regulator je predviđen za montažu na zid i spaja se na vanjske jedinice dizalica topline zrak-zrak.</t>
  </si>
  <si>
    <t>Mogućnosti kontrole: on / off, režim rada, setpoint, brzina ventilatora i pozicija istrujnih lamela, grupno ili individualno upravljanje (on/off, režim i setpoint), regulacija temperature, kalendar, tjedni i dnevni programi  ograničavanje pristupa elektronskim upravljačima u sobama.</t>
  </si>
  <si>
    <t>Mogućnosti nadzora: grafički prikaz na računalu, rad unutarnjih i vanjskih jedinica, signalizacija greške, signalizacija zaprljanosti filtera na unutarnjim jedinicama, različite razine pristupa.</t>
  </si>
  <si>
    <t>Uređaj uključuje software koji omogućuje internetski pristup instaliranom sustavu  (svim jedinicama pojedinačno ili grupno) ili pristup svakog pojedinačnog korisnika ograničenom i unaprijed definiranom broju uređaja (pristup je zaštićen šifrom).</t>
  </si>
  <si>
    <t>Proizvod</t>
  </si>
  <si>
    <t>centralni nadzorno upravljački sustav za regulaciju adresa sustava dizalice topline zrak-zrak. Regulator je predviđen za montažu na zid i spaja se na vanjske jedinice dizalica topline zrak-zrak.</t>
  </si>
  <si>
    <t>Priključak: 230V, 50Hz</t>
  </si>
  <si>
    <t>Dimenzije:(š x d x v)= 290x243x50 mm</t>
  </si>
  <si>
    <t>Težina: 2,4 kg</t>
  </si>
  <si>
    <t xml:space="preserve"> - Dimenzije: ± 5%</t>
  </si>
  <si>
    <t xml:space="preserve"> - Težina: ± 5%</t>
  </si>
  <si>
    <t>Dobava, doprema i ugradnja Bus komunikacijske veze od vanjske jedinice do unutarnjih jedinica sustava dizalice topline zrak-zrak izvode se dvožilnim oklopljenim kablom  2x0,75mm2 uključivo  kabliranje, kablove, spajanje i puštanje u pogon. Izvodi ovlašteni instalater.</t>
  </si>
  <si>
    <t>Dobava, doprema i ugradnja izoliranog bakrenog spojnog elementa za razvod medija R-410A za plinsku i tekuću fazu, uključivo redukcije (2 komada po kompletu: plinska + tekuća faza), Y račve:</t>
  </si>
  <si>
    <t>Račva za indeks kapaciteta do 200.</t>
  </si>
  <si>
    <t>Račva za indeks kapaciteta od 201 do 290.</t>
  </si>
  <si>
    <t>Račva za indeks kapaciteta od 291 do 640.</t>
  </si>
  <si>
    <t xml:space="preserve">Dobava, doprema i ugradnja rashladnog medija. </t>
  </si>
  <si>
    <t>Dobava, doprema i ugradnja bakrene cijevi parne i  tekuće faze rashladnog medija, kvaliteta za R410A, specijalno očišćene i osušene.  U stavci obuhvatiti toplinsku izolaciju debljine 19 mm, s parnom branom za cjevovode  za R410A, negoriva,  potrebno ljepilo i trake, potreban broj  fazonskih komada i sav ovjes  Dimenzija:</t>
  </si>
  <si>
    <t>d 6,4</t>
  </si>
  <si>
    <t>d 9,5</t>
  </si>
  <si>
    <t>d 12,7</t>
  </si>
  <si>
    <t>d 15,9</t>
  </si>
  <si>
    <t>d 19,1</t>
  </si>
  <si>
    <t>d 22,2</t>
  </si>
  <si>
    <t>d 28,6</t>
  </si>
  <si>
    <t>Dobava, doprema i ugradnja polipropilenske cijevi za odvod  kondenzata s unutarnjih jedinica, uključivo  izolaciju i potreban broj fazonskih komada  (fitinga), brtvi, sifona s vodenim i mehaničkim zatvaračem zadaha te spoj na izljevno mjesto.</t>
  </si>
  <si>
    <t>Dobava, doprema i ugradnja električnog radijatora (ljestve). 
Cijevi su zavarene na način da se šavovi  varenja ne vide. 
Dimenzije: 
 - širina: 50 cm
 - visina: 137 cm
 - Ispitni tlak: 9 bara
 - Radni tlak: 6 bara
Priključci 1/2"
Odzračni ventil 1/8"
Boja: Prema izboru arhitekta
Uključivo sav spojni i ovjesni materijal i odzračne ventile.
Stavka uključuje električni grijač: N=750W; 230V-50H</t>
  </si>
  <si>
    <t xml:space="preserve"> - Snaga električnog grijača: ± 5%</t>
  </si>
  <si>
    <t xml:space="preserve"> - Dimenzije: ± 3%</t>
  </si>
  <si>
    <t>kpl.</t>
  </si>
  <si>
    <t xml:space="preserve">Izvršiti ateste postojećih pričuvnih dimnjaka nakon rekonstrukcije istih. </t>
  </si>
  <si>
    <t>Hladna tlačna proba ugrađene instalacije radijatora</t>
  </si>
  <si>
    <t>Topla proba ugrađene instalacije u trajanju od 48 sati uključivo svi potrebni radovi puštanja u pogon i balansiranja sustava.</t>
  </si>
  <si>
    <t>Puštanje svih sistema u pogon od strane ovlaštenih servisera, uz izdavanje mjernih listova i ovjeru garancije proizvoda.</t>
  </si>
  <si>
    <t>Ispitivanje cjevovoda na nepropusnost što  uključuje tlačnu probu (38 bara u trajanju od  24 sata), te vakuumiranje sustava.</t>
  </si>
  <si>
    <t>Dobava, doprema i ugradnja pričvrsnica, ovjesa i  konzola, sve kompletirano sidrenim vijcima s  čeličnim tiplovima i maticama te sav ostali  sitni i pričvrsni materijal potreban za montažu  cjevovoda.</t>
  </si>
  <si>
    <t xml:space="preserve">Izrada i montaža svih spojnih i proturnih  elemenata za povezivanje cjevovoda s prodorima kroz zidove </t>
  </si>
  <si>
    <t>Izrada izvedenog stanja instalacije s nacrtima,  svim izmjenama i dopunama u dva primjerka,  uključivo sheme i uputa za rukovanje i  održavanje, te tehnički opis instalacije.</t>
  </si>
  <si>
    <t>Izvedba svih radova, koji eventualno nisu  predviđeni, a tijekom izvođenja radova se  pokažu neophodnim. Radovi se izvode po  odobrenju nadzornog inženjera, temeljem  upisa u građevinski dnevnik i analizom cijene  rada. Predviđa se 3% od vrijednosti 
stavki 2.1.-2.25.</t>
  </si>
  <si>
    <t>Dobava, doprema i ugradnja ventilacijske jedinice horizontalne izvedbe s pločastim rekuperatorom sa ugrađenim bypassom, filterima na tlaku i odsisu, tlačnim i odsisnim ventilatorima, te svim potrebnim elementima za zaštitu, kontrolu i regulaciju uređaja i temperature.</t>
  </si>
  <si>
    <t xml:space="preserve">Tehnički podaci za uvjete: </t>
  </si>
  <si>
    <t>Tv = 35°C ST, 60% RH</t>
  </si>
  <si>
    <t>Tp = 27°C ST, 50% RH</t>
  </si>
  <si>
    <t>Tv= 7°C ST, 70% RH</t>
  </si>
  <si>
    <t>Tp = 20°C ST, 40% RH</t>
  </si>
  <si>
    <t>VZ = 650 / 550 / 350 m3/h</t>
  </si>
  <si>
    <t>ESP = 90 / 70 / 50 Pa</t>
  </si>
  <si>
    <t>Stupanj učink. (temp.): 84,3% / 86,4% / 90,5%</t>
  </si>
  <si>
    <t>Stupanj učink. (ental.- grijanje): 73,1% / 76,3% / 82,7%</t>
  </si>
  <si>
    <t>Dimenzije: (š x d x v) 1350 x 917 x 368 mm</t>
  </si>
  <si>
    <t>Težina: 61,5 kg</t>
  </si>
  <si>
    <t>N = 247/173/81 W - 230 V - 50 Hz</t>
  </si>
  <si>
    <t>Nivo zvučnog tlaka, 1,5m ispod jedinice u uvjetima navedenim u katalogu proizvođača: 39/36/31 dB(A)</t>
  </si>
  <si>
    <t>Priključak zraka: 250 mm</t>
  </si>
  <si>
    <t>Stavka uključuje žičani daljinski upravljač za kontrolu i regulaciju jedinice.</t>
  </si>
  <si>
    <t xml:space="preserve"> - Protok zraka: - 3%</t>
  </si>
  <si>
    <t xml:space="preserve"> - Nivo zvučnog tlaka na udaljenosti 1,5 m ispod jedinice:+ 3%</t>
  </si>
  <si>
    <t xml:space="preserve"> - Stupanj učinkovitosti: - 3%</t>
  </si>
  <si>
    <t>Dobava, doprema i ugradnja električnog kanalnog grijača za zagrijavanje svježeg zraka u ventilacijskim sustavima. Kućište izrađeno od obloženog legurom aluminija i cinka, čime se postiže otpornost na visoke temperature. Priključni krajevi imaju gumene brtve za spajanje s kanalom za zrak. Cijev grijaćih elemenata izrađena je od nehrđajućeg čelika . Grijač je opremljen s 2 sigurnosna termostata - jednim ručnim i jednim automatskim. Brzina protoka zraka u kanalu grijača mora biti najmanje 1,5 m/s. Maksimalna temperatura na izlazu iznosi 50°C.</t>
  </si>
  <si>
    <t>Tehnički podaci:</t>
  </si>
  <si>
    <t>Qgr = 3 kW</t>
  </si>
  <si>
    <t>Priključni promjer: 250 mm</t>
  </si>
  <si>
    <t xml:space="preserve"> - Učin grijanja Qg: - 3%</t>
  </si>
  <si>
    <t>Dobava, doprema i ugradnja upravljačkog kompleta za pomoćni grijač.</t>
  </si>
  <si>
    <t xml:space="preserve">Dobava, doprema i ugradnja protukišne fasadne rešetke izrađene iz aluminija.
Boja po zahtjevu Arhitekta
Dimenzije: 385x330 mm </t>
  </si>
  <si>
    <t xml:space="preserve">385x330 mm </t>
  </si>
  <si>
    <t>Ø 125</t>
  </si>
  <si>
    <t>Dobava, doprema i ugradnja ravnih okruglih vent.  kanala izrađenih iz pocinčanog lima,  uključujući učvršćenja i spojeve (spiro cijevi),  uključivo koljena, prijelaze, T-komade itd. i  izolaciju 19 mm za sve odsisne  tehnološke vodove. Dimenzije:</t>
  </si>
  <si>
    <t>Ø 250</t>
  </si>
  <si>
    <t>Ø 100</t>
  </si>
  <si>
    <t xml:space="preserve">Dobava, doprema i ugradnja gipskartonskog revizijskog otvora predviđenog za ugradnju u spušteni strop. U boji po izboru investitora.
Dimenzije: </t>
  </si>
  <si>
    <t>70x50 cm</t>
  </si>
  <si>
    <t>Dobava, doprema i ugradnja prestrujnih rešetki za  ugradnju u vrata.
U boji prema zahtjevu Arhitekta
Dimenzije:</t>
  </si>
  <si>
    <t>425x125</t>
  </si>
  <si>
    <t>Dobava, doprema i ugradnja ugaonih ventilacijskih  kanala iz pocinčanog lima, uključujući  prijelazne komade, učvršćenja, koljena, račve  sav spojni i brtveni materijal, prirubnice,  vijke, matice, sidrene vijke, čelične, tiplove,  pop-zakovice, traku za brtvljenje, toplinsku izolaciju debljine 13 mm itd. 
Nakon  izrade čelične elemente antikorozivno zaštititi  i premazati s dva sloja lak boje. 
Debljina lima  za različite dimenzije kanala –  vidi Tehničke uvjete izvođenja.
U cijenu uračunati lak u crnoj boji za bojanje plenuma s unutarnje strane.</t>
  </si>
  <si>
    <t xml:space="preserve">Dobava, doprema i ugradnja estetski oblikovane ventilacijske rešetke izrađene od visokokvalitetnog aluminija za ugradnju u zidove, stropove ili pravokutne kanale. Sastoje se od čeonog okvira, prednjeg reda horizontalnih lamela i ugradbenog okvira. Energetski učinkovite i akustički oblikovane za optimirano istrujavanje zraka. Lamele su simetrično oblikovane  u kompletu sa skrivenim spojnim elementom koji omogućuje istodobno podešavanje lamela. Rešetka dolazi u kompletu s ugradbenim okvirom, tako da nema vidljivih vijaka. Čeoni okvir i lamele izrađeni su od aluminija.
Dimenzije: </t>
  </si>
  <si>
    <t>625x125</t>
  </si>
  <si>
    <t>525x225</t>
  </si>
  <si>
    <t>Dobava, doprema i ugradnja okruglog prigušivača zvuka, kruta izvedba. Kućište s akustičnom i toplinskom izolacijom. Razne mogućnosti spajanja. Materijal izrade kućišta je čelični pocinčani lim, ispuna je mineralna vuna.</t>
  </si>
  <si>
    <t>Dimenzije:</t>
  </si>
  <si>
    <t>Promjer: 250 mm</t>
  </si>
  <si>
    <t>Dužina: 1000 mm</t>
  </si>
  <si>
    <t>Dobava, doprema i ugradnja cijevnog ventilatora za odsis sanitarnih čvorova predviđen za podžbuknu ugradnju.
V = 60  m3/h
Δp=150Pa
N = 31 W 
Uključivo:
- Sav potrebni spojni i ovjesni pribor</t>
  </si>
  <si>
    <t xml:space="preserve"> - Pad tlaka: - 3%</t>
  </si>
  <si>
    <t xml:space="preserve"> - Priključna snaga uređaja:+ 3%</t>
  </si>
  <si>
    <t>Dobava, doprema i ugradnja pravokutne protupožarne zaklopke namjenjene automatskom zatvaranju požarnih zona u sustavima ventilacije i klimatizacije. Klasa otpornosti K90, prikladna za ugradnju u ugaoni kanal.Opremljena je s termoosjetnikom (72°C) i elektromotornim pogonom (230V) s pripadajućim krajnim sklopkama za indikaciju položaja zaklopke (otvoreno/zatvoreno) i automatskim zatvaranjem pri prekidu napajanja.
Dimenzije: DULJINAxŠIRINAxVISINA</t>
  </si>
  <si>
    <t>400x300x200</t>
  </si>
  <si>
    <t>Montaža kompletne instalacije do potpune  pogonske i funkcionalne gotovosti, uključivo  primopredaju, potrebne ateste, upute za  rukovanje i obuku osoblja, te jamstvene  listove. 
Izrada dokumentacije izvedenog stanja.</t>
  </si>
  <si>
    <t xml:space="preserve">Izrada i montaža svih spojnih i proturnih  elemenata za povezivanje kanala s prodorima  kroz zidove </t>
  </si>
  <si>
    <t>Dobava i ugradnja protupožarne obloge  svih ventilacionih kanala  od čeličnog lima L 90 koji to zahtijevaju sukladno eleboratu zaštite od požara s  mineralnim pločama otpornim na požar 90 min.
Grube gustoće 200 kg/m3
Koeficijent provodljivosti topline 
λ=0,04 W/mK
Negorivih u klasi A2
Vrsta obloge: 4-strana
Debljina obloge: 60 mm s ojačanom Al- folijom
Izolacijske ploče se pričvršćuju metalnim iglicama s tanjurićima, min. 12 kom./m2. Prije montaže sastavi izolacionih ploča (poprečni i uzdužni) lijepe se
Poprečne sastave potrebno je dodatno ojačati s trakama od ploča širine 150 mm.
Jačina i razmak ovjesa ( navojnih šipki) odabire se iz pripadajućeg dijagrama ( max. razmak 1200  mm )
Stručnu montažu mora izvesti ovlaštena firma.</t>
  </si>
  <si>
    <t>Izrada elaborata o opremanju strojarnica, postrojenja i pomoćnih prostora propisanim znakovima sigurnosti</t>
  </si>
  <si>
    <t>Dobava, doprema i ugradnja zakonom propisanih natpisa i znakova upozorenja</t>
  </si>
  <si>
    <t>Ispitivanje sveukupnog postrojenja od strane ovlaštene tvrtke</t>
  </si>
  <si>
    <t>INSTALACIJA GRIJANJA I HLAĐENJA</t>
  </si>
  <si>
    <t>INSTALACIJA VENTILACIJE</t>
  </si>
  <si>
    <t>PROTUPOŽARNA ZAŠTITA I ZAŠTITA NA RADU</t>
  </si>
  <si>
    <t>UVOD</t>
  </si>
  <si>
    <t xml:space="preserve">Ovim troškovnikom obuhvaćene su elektroinstalacije jake i slabe struje. Također su obrađene i gromobransko uzemljivačke instalacije za cijeli objekt. Kabeli se polažu u rebraste cijevi u spuštenom stropu ili podžbukno. Sve stavke podrazumijevaju kompletnu opremu dakle, za ormare da su kompletno sastavljeni, opremljeni, ožičeni i ispitani, te opremljeni potrebnim šinskim razvodom, nosačima za prihvat kabela, rednim stezaljkama, sabirnicama nule i uzemljenja i pripadajućom opremom, sa svim oznakama i sl. Jedinične cijene svjetiljki sadrže odgovarajuća rasvjetna sredstva, uključujući montažu, podešavanje,  potreban pribor i priključak. </t>
  </si>
  <si>
    <t>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</si>
  <si>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</si>
  <si>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</si>
  <si>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 kao i odvoz smeća i čišćenje.</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</si>
  <si>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</si>
  <si>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</si>
  <si>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Vodove, koji trebaju biti položeni radi održavanja funkcionalnosti, treba položiti s odobrenim materijalom za polaganje. </t>
  </si>
  <si>
    <t>Sve električne uređaje i postrojenja, treba kabelima spojiti prema shemama polaganja kabela. Materijal potreban za to sadržan je u odgovarajućim količinama u ovom toškovniku. Sheme polaganja kabela treba na odgovarajući način pravodobno zatražiti.</t>
  </si>
  <si>
    <t xml:space="preserve">Dodatni radovi smiju se izvoditi samo kad ih naloži i odobri investitor. </t>
  </si>
  <si>
    <t>PRIPREMNI I GRAĐEVINSKI RADOVI</t>
  </si>
  <si>
    <t>Pripremni i građevinski radovi odnose se na sve predmetne radove unutar i izvan objekta. Radovi demontaže i zbrinjavanja postojeće elektroenergetske i telekomunikacijske instalacije. Stavke rušenja i demontaže uključuju izvođenje radova u potpunosti, što znači da svaka stavka uključuje rušenje, demontažu, prijenos srušenog materijala do mjesta utovara, utovar u kamion i transport do gradske deponije ili do deponije koju odredi Naručitelj. Sve pomoćne radnje, izrada pomoćnih skela, osiguranje i zaštita objekta, te slični pomoćni postupci, također se podrazumijevaju u slijedećim stavkama. Građevinski radovi odnose se na sva štemanja unutar objekta koji se rekonstruira a poradi postavljanja razvodnih kutija na mjestima gdje je debljina zida (gips kartonskog) iznimno mala pa je neophodan manji građevinski zahvat. Isto se odnosi i na izrade utora i proboja na mjestima rekonstrukcije gdje je neophodan zahvat za prolaz vodova odnosno možebitnu ugradnju dijela opreme. Isto se odnosi i na provjeru kao i dokazivanje prohodnosti postojećih trasa.</t>
  </si>
  <si>
    <t xml:space="preserve">Demontaža sve postojeće elektroenergetske i telekomunikacijske instalacije, opreme, ormara i materijala, uključujući sve energetske razvodne i razdjelne ormare, demontaža kabelskih izvoda i razvoda, kabelskih kanala, cijevi, kutija, priključnica, prekidača, sklopne opreme, rasvjete, sustava vatrodojave, telekomunikacija, multimedije, gromobranskih vodova i nosača. Svu opremu, ormare i materijale koji se predviđa demontirati prije demontaže dobiti suglasnost nadzornog Inženjera i Naručitelja. Sve propisno skladištiti ili deponirati na odlagalište. Obuhvaćena i sanacija svih građevinskih nepravilnosti po demontaži razvodnih ormara i instalacije. Predmetna stavka obuhvaća sve radnje i predradnje potrebe za kompletnu i potpunu demontažu postojeće elektroenergetske i telekomunikacijske instalacije, ormara i  materijala. </t>
  </si>
  <si>
    <t>Obračun po paušalu</t>
  </si>
  <si>
    <t>Paušal</t>
  </si>
  <si>
    <t>Izrada prodora u konstruktivnim dijelovima objekta, a za razvod instalacija. Uključivo sva potrebna građevinska obrada po uvođenju cijevi ili polica te čišćenje i odnošenje svog viška materijala na lokalni deponij.</t>
  </si>
  <si>
    <t>Dimenzija 10x20 cm</t>
  </si>
  <si>
    <t xml:space="preserve"> PRIPREMNI I GRAĐEVINSKI RADOVI UKUPNO:</t>
  </si>
  <si>
    <t>ENERGETSKI RAZDJELNICI</t>
  </si>
  <si>
    <t xml:space="preserve">NAPOMENE:
Sve stavke dobave razdjelnika podrazumijevaju: da je ormar kompletno sastavljen, opremljen, ožičen, i ispitan, te opremljen potrebnim šinskim razvodom, nosačima za prihvat kabela, rednim stezaljkama, sabirnicama nule i uzemljenja i pripadajućom opremom, sa svim oznakama, držačem sheme i sl. U radu na razvodnim ormarima uračunati su sitni i spojni materijal, bravice, zaštitne maske i izolacijske ploče, natpisi strujnih krugova, oznake karakterističnih vrijednosti pojedinih elemenata, postavljanje oznaka na kućišta (opasnost od električnog udara zaštitne mjere, obilježavanje) te izrada i postavljanje ovjerenih shema izvedenog stanja. U razdjelniku treba biti osigurano 30% rezervnog mjesta za naknadnu ugradbu opreme. Sve stavke montaže razdjelnika podrazumijevaju:  postavljanje, spajanje na instalacije u objektu, puštanje u rad i ispitivanje. Stavka uključuje i naknadno ugrađivanje opreme ukoliko se stvore potrebe za njom. Sva oprema u ormarima je 10kA ako nije drugačije naznačeno.  
Cijena za svaku točku troškovnika/specifikacije odnosno pripadnu funkcionalnu cjelinu unutar predmetnog sustava, ako i nije posebno navedeno, mora obuhvatiti dobavu, transport, montažu, spajanje, označavanje, po potrebi uzemljenje te sve potrebno za dovođenje stavke u stanje potpune funkcionalnosti. U stavkama koje obrađuju strujne krugove, uz nabavu i montažu kabela, obuhvaćeno je i spajanje kabela na oba kraja te u eventualnim razvodnim kutijama. Svi elementi instalacije koje ugrađuje Izvođač moraju imati potrebne  ateste izdate od ovlaštene organizacije u Hrvatskoj. S obzirom da je postojeće stanje samo vizualno pregledano a nije električno ispitano moguća su odstupanja od stvarnog stanja. Obračun će se izvršiti prema stvarnim količinama utvrđenim po izvršenim radovima. Nabavka opreme može se obaviti samo nakon konzultacije sa Investitorom, nadzornim organom ili glavnim projektantom, vezano za tip, boju, cijenu i slično. Instalacijski vodovi polažu se u cijevi cjelokupnom dužinom. Cijevi su samogasivog tipa. Spajanje na oba kraja podrazumijeva i spajanje svih uređaja bez da je to zasebno navedeno, a u koliko isto nije obuhvaćeno drugom dokumentacijom. </t>
  </si>
  <si>
    <t>Razdjelnik: GRO</t>
  </si>
  <si>
    <t>ORMAR</t>
  </si>
  <si>
    <t>OPREMA:</t>
  </si>
  <si>
    <t>signalna svjetiljka, metalne izvedbe promjera 22mm, s LED diodom radnog vijeka 100 000 sati, ZELENE boje za napon napajanja 230 VAC</t>
  </si>
  <si>
    <t>odvodnik prenapona 3P+N, I imp (10/350) = 12,5kA; maksimalne struje odvoda (8/20) Imax=50kA, tip 1+2, fiksne izvedbe sa indikacijom dotrajalosti</t>
  </si>
  <si>
    <t>okidač nap MX220-240V50/60HZ208-277V60HZ</t>
  </si>
  <si>
    <t>strujni transformator 150/5A CC</t>
  </si>
  <si>
    <t>gljivasto tipkalo za nužni isklop, otpuštanje zakretom, metalne izvedbe promjera 22mm, CRVENE boje, kontakt 1 x NC + 1xNO</t>
  </si>
  <si>
    <t>multifunkcijski uređaj za mjerenje i prikazivanje električkih parametara (napon, struja, snaga, radna energija, jalova energija, prividna energija, PF, THDi do 15-og harmonika, THDU) dimenzija 96X96 mm s LCD panelom za prikazivanje mjerenih veličina, ugradne dubine 72 mm, točnosti mjerenja 0,5S% za napon i 0,5S% struju te 0,5S% za snagu i energiju, 2% za jalovu energiju, time stamp 1s data log, 1 digitali izlaz</t>
  </si>
  <si>
    <t>diferencijalna zaštitna sklopka, četveropolna 4P , nazivne struje 40A, osjetljivosti 30mA</t>
  </si>
  <si>
    <t>diferencijalna zaštitna sklopka, četveropolna 4P , nazivne struje 25A, osjetljivosti 30mA</t>
  </si>
  <si>
    <t>diferencijalna zaštitna sklopka, četveropolna 4P , nazivne struje 16A, osjetljivosti 30mA</t>
  </si>
  <si>
    <t xml:space="preserve">sva potrebna montažna i spojna oprema potrebna za ugradnju specificirane opreme u ormare do njegove pune funkcionalnosti;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 </t>
  </si>
  <si>
    <t>kompl.</t>
  </si>
  <si>
    <t>Razdjelnik: RO-PODRUM</t>
  </si>
  <si>
    <t>tropolna rastavna sklopka za montažu na DIN šinu, nazivne struje In= 63A, kategorije primjene AC22A pri 380-415V AC 50Hz, kratkospojne uklopne moći Icm= 20 kA, s mogućnošću nadogradnje pomoćnog kontakta</t>
  </si>
  <si>
    <t>odvodnik prenapona 3P+N, maksimalne struje odvoda Imax= 20kA, tip 2, izvedbe s ulošcima i indikacijom dotrajalost</t>
  </si>
  <si>
    <t>Razdjelnik: RO-KAT</t>
  </si>
  <si>
    <t>Razdjelnik: RO-POTKROVLJE</t>
  </si>
  <si>
    <t xml:space="preserve"> ENERGETSKI RAZDJELNICI UKUPNO:</t>
  </si>
  <si>
    <t>KABELSKI VODOVI - ENERGETSKI RAZVOD</t>
  </si>
  <si>
    <t xml:space="preserve">Sve stavke uključuju dobavu i polaganje, te sitni spojni spojni, ovjesni i montamontažni probor. Kabeli se u cijeloj građevini polažu pretežno u savitljive zaštitne plastične cijevi. U cijenu zaštitnih cijevi uračunati sva potrebna štemanja i sve građevinske radove (žbukanje, gletanje, ..) potrebne da se izvrši propisno podžbukno polaganje zaštitnih cijevi. Sve šliceve i otvore nakon polaganja cijevi i završenog uvlačenja vodova, izravnati s razinom zida. Obvezno je pridržavati se pravila obilježavanja kabelskih žila. Ukoliko se vodovi nastavljaju ili granaju, u cijenu su uključene potrebne podžbukne i nadžbukne razvodne kutije i ostali spojni i montažni pribor. U količinama su uključene dužine kabela ostavljene kao rezerva na mjestima priključivanja i u razdjelnicima. </t>
  </si>
  <si>
    <t>KABELSKI VODOVI:</t>
  </si>
  <si>
    <t>NYM 5x10 mm2</t>
  </si>
  <si>
    <t>Obračun po metru</t>
  </si>
  <si>
    <t>N2XH 3x1,5</t>
  </si>
  <si>
    <t>NHXH E90 3x1,5</t>
  </si>
  <si>
    <t>NYM 3x2,5</t>
  </si>
  <si>
    <t>NYM 3x1,5</t>
  </si>
  <si>
    <t>NYM 5x2,5</t>
  </si>
  <si>
    <t>NYY 3x1,5</t>
  </si>
  <si>
    <t>H07V-K 3x1,5</t>
  </si>
  <si>
    <t xml:space="preserve">LiYCY 3x0.75mm² </t>
  </si>
  <si>
    <t>LiYCY 8x0.75mm²</t>
  </si>
  <si>
    <t>YSLY 7x1.5mm²</t>
  </si>
  <si>
    <t>ZAŠTITNE CIJEVI:</t>
  </si>
  <si>
    <t>Dobava i polaganje zaštitnih cijevi:</t>
  </si>
  <si>
    <t xml:space="preserve">Cs16 </t>
  </si>
  <si>
    <t xml:space="preserve">Cs20 </t>
  </si>
  <si>
    <t>Cs25</t>
  </si>
  <si>
    <t>Cs32</t>
  </si>
  <si>
    <t>KABELSKE POLICE:</t>
  </si>
  <si>
    <t>KABELSKI VODOVI - ENERGETSKI RAZVOD UKUPNO:</t>
  </si>
  <si>
    <t>INSTALACIJSKI MATERIJAL</t>
  </si>
  <si>
    <t>Dobava i postavljanje kompleta za radno mjesto (ured), 4 shuko utičnice + 3 informatičke. Uključuje sav potrebni dodatni materijal. Komplet se sastoji od:</t>
  </si>
  <si>
    <t>b) utičnica RJ45 cat6 utp 1M bijela</t>
  </si>
  <si>
    <t>c) slijepi modul</t>
  </si>
  <si>
    <t>d) nosivi okvir za 2x6 modula</t>
  </si>
  <si>
    <t>e) ukrasni okvir 2x6M</t>
  </si>
  <si>
    <t xml:space="preserve">f) p/z kutija d.50 mm - 213 x 142 mm </t>
  </si>
  <si>
    <t>Obračun po kompletu</t>
  </si>
  <si>
    <t>Dobava i postavljanje kompleta za radno mjesto (ured), 4 shuko utičnice + 2 informatičke. Uključuje sav potrebni dodatni materijal. Komplet se sastoji od:</t>
  </si>
  <si>
    <t>Dobava i postavljanje kompleta za ured, 2 shuko utičnice + 1 informatička. Uključuje sav potrebni dodatni materijal. Komplet se sastoji od:</t>
  </si>
  <si>
    <t>c) nosivi okvir 5M</t>
  </si>
  <si>
    <t>d) ukrasni okvir 5M</t>
  </si>
  <si>
    <t>e) p/z kutija d.50 mm 1-struka</t>
  </si>
  <si>
    <t>Dobava i postavljanje kompleta za TV garnituru. Uključuje sav potrebni dodatni materijal. Komplet se sastoji od:</t>
  </si>
  <si>
    <t>c) SAT/TV modul</t>
  </si>
  <si>
    <t>d) slijepi modul</t>
  </si>
  <si>
    <t>e) nosivi okvir za 2x6 modula</t>
  </si>
  <si>
    <t>f) ukrasni okvir 2x6M</t>
  </si>
  <si>
    <t xml:space="preserve">g) p/z kutija d.50 mm - 213 x 142 mm </t>
  </si>
  <si>
    <t>e) nosivi okvir za 6 modula</t>
  </si>
  <si>
    <t>f) ukrasni okvir 6M</t>
  </si>
  <si>
    <t>Priključnica jednostruka. Komplet se sastoji od:</t>
  </si>
  <si>
    <t>a) univerzalna kutija, fi60 mm</t>
  </si>
  <si>
    <t>b) suko eu utičnica 2P+E 16A, 230VAC, dimenzije -2M</t>
  </si>
  <si>
    <t>c) okvir 2M  bijela</t>
  </si>
  <si>
    <t>c) poklopac bijeli</t>
  </si>
  <si>
    <t>d) okvir 2M  bijela</t>
  </si>
  <si>
    <r>
      <t>Priključnic</t>
    </r>
    <r>
      <rPr>
        <sz val="11"/>
        <rFont val="Calibri"/>
        <family val="2"/>
        <charset val="238"/>
        <scheme val="minor"/>
      </rPr>
      <t>a dvostruka. Ko</t>
    </r>
    <r>
      <rPr>
        <sz val="11"/>
        <rFont val="Calibri"/>
        <family val="2"/>
        <scheme val="minor"/>
      </rPr>
      <t>mplet se sastoji od:</t>
    </r>
  </si>
  <si>
    <t>a) univerzalna kutija, -4M</t>
  </si>
  <si>
    <t>c) okvir 4M  bijela</t>
  </si>
  <si>
    <t>4.9.</t>
  </si>
  <si>
    <t>d) okvir 4M  bijela</t>
  </si>
  <si>
    <t>4.10.</t>
  </si>
  <si>
    <t>Kutija za fiksni spoj.</t>
  </si>
  <si>
    <t>Obračun po komadu</t>
  </si>
  <si>
    <t>4.11.</t>
  </si>
  <si>
    <t>Jednofazni izvod za uređaje (podno grijanje, klima uređaj, napa...)</t>
  </si>
  <si>
    <t>4.12.</t>
  </si>
  <si>
    <t>Obična sklopka za rasvjetu. Komplet se sastoji od:</t>
  </si>
  <si>
    <t>b) obična sklopka 1P 16A</t>
  </si>
  <si>
    <t>4.13.</t>
  </si>
  <si>
    <t>Izmjenična sklopka za rasvjetu. Komplet se sastoji od:</t>
  </si>
  <si>
    <t>b) izmjenična sklopka 1P 16A</t>
  </si>
  <si>
    <t>4.14.</t>
  </si>
  <si>
    <t>Stropni senzor pokreta i prisutnosti.</t>
  </si>
  <si>
    <t>4.15.</t>
  </si>
  <si>
    <t>Zidni senzor pokreta i prisutnosti.</t>
  </si>
  <si>
    <t>4.16.</t>
  </si>
  <si>
    <t>Tipkalo za isklop napajanja JPR.</t>
  </si>
  <si>
    <t>INSTALACIJSKI MATERIJAL UKUPNO:</t>
  </si>
  <si>
    <t>GROMOBRANSKA INSTALACIJA</t>
  </si>
  <si>
    <t xml:space="preserve">Sve stavke podrazumijevaju dobavu, montažu, spajanje, varenje, premazivanje bitumenom opreme gromobransko-uzemljivačkog sustava te sav potreban sitni potrošni materijal i radove potrebne da se sustav dovede do funkcionalnosti. Hvataljke se postavljaju na nosače međusobno razmaknute maksimalno 1m. Nosači su uključeni u stavke hvataljki. U stavke uključene sve potrebne radnje i predradnje.  Sve pomoćne radnje, izrada pomoćnih skela, osiguranje i zaštita objekta, te slični pomoćni postupci, također se podrazumijevaju u slijedećim stavkama.  U sve stavke uključeno je i mjerenje, ispitivanje te izrada dokumentacije izvedenog stanja. </t>
  </si>
  <si>
    <t xml:space="preserve">Gromobranski vodič RH3 Rf fi8 mm
</t>
  </si>
  <si>
    <t xml:space="preserve">SON02 sljemenski nosač
</t>
  </si>
  <si>
    <t xml:space="preserve">KON04 spojnica za povezivanje
</t>
  </si>
  <si>
    <t xml:space="preserve">KON02 mjerna križna spojnica
</t>
  </si>
  <si>
    <t xml:space="preserve">ZON03 zidni nosač
</t>
  </si>
  <si>
    <t>5.6.</t>
  </si>
  <si>
    <t xml:space="preserve">VZ03 okomita zaštita
</t>
  </si>
  <si>
    <t>5.7.</t>
  </si>
  <si>
    <t>Spajanje metalnih dijelova na gromobransku instalaciju (okapnice, nosači cijevi rashladnog sustava, ograde i sl.) RH3 Rf žicom 8 mm</t>
  </si>
  <si>
    <t>GROMOBRANSKA INSTALACIJA UKUPNO:</t>
  </si>
  <si>
    <t>IZJEDNAČENJE POTENCIJALA</t>
  </si>
  <si>
    <t>Sve stavke podrazumijevaju dobavu, montažu, spajanje, varenje, premazivanje bitumenom opreme sustava izjednačenja potencijala te sav potreban sitni potrošni materijal i radove potrebne da se sustav dovede do funkcionalnosti. Sustav izjednačenja potencijala mora biti izveden s propisnim materijalima a sve mikrolokacije i cijevne obujmice za termostrojarske instalacije moraju imati fotodokumentaciju.</t>
  </si>
  <si>
    <t xml:space="preserve">Izjednačenje potencijala u objektu, uzemljuju se svi metalni kuhinjski elementi, metalne ograde, komunikacijski ormar, kabelske trase i sl. oprema. Spojevi se izvode P/F vodičima 6-10 mm2. Ukupan broj spojeva je cca 20.
</t>
  </si>
  <si>
    <t>Sabirnica za izjednačenja potencijala, velika izvedba, s nosačima za učvršćenje na zid, iz čeličnog profila, uključeni su natpisi na priključenim kablovima i učvršćenje trake temeljnog uzemljivača. Obavezan PVC pokrov sabirnice.</t>
  </si>
  <si>
    <t>Dobava, ugradba i spajanje kutije za izjednačenje potencijala općih sanitarija te unutar sanitarija ureda s pripadajućom oznakom broja ureda sve komplet sa pripadajućim stezaljkama te svim spajanjima a za termostrojarske instalacije u istima te sve metalne mase. Kutija se postavlja na dispoziciji u stropu poviše ugradnih lampi.</t>
  </si>
  <si>
    <t>IZJEDNAČENJE POTENCIJALA UKUPNO:</t>
  </si>
  <si>
    <t>SLABA STRUJA</t>
  </si>
  <si>
    <t>Prespojni panel 24xRJ45 cat.6, oklopljeni, 10GB, klasa Ea, 19", 1U, RAL7035 svijetlo siva</t>
  </si>
  <si>
    <t>19" vodilica kabela s 5 metalnih prstena, 1U, RAL7035</t>
  </si>
  <si>
    <t>19" set vijaka, kaveznih matica+podložne plocice M6 (50 kom)</t>
  </si>
  <si>
    <t>19" nap. letva 7xshuko,prenaponska zaštita,prekidac,1U,alu</t>
  </si>
  <si>
    <t>Opt. razdjelnik, 8 niti,LC,9/125μm OS2, izvlačivi,19",1U</t>
  </si>
  <si>
    <t>AP pristupna točka</t>
  </si>
  <si>
    <t>Bežična pr. točka WLAN 2,4GHz 802.11b/g/n, stropna, PoE
upravljanje kontrolerom</t>
  </si>
  <si>
    <t>Cat.6a, F/FTP kabel, 4x2xAWG 23/1 Class E, s pojedinačnim i zajedničkim zaslonom od Al-folije</t>
  </si>
  <si>
    <t>Univer.opt.kabel A/I-DQ(ZN)BH 8x9/125μm OS2, veza PTO sa TK ormarom</t>
  </si>
  <si>
    <t>Osiguranje postojećeg priključka, dobava, montaža i spajanje PTO (priključnog telekomunikacijskog ormara) u dogovoru s nadzorom i operaterom, s uključenom svim materijalima i priborom.</t>
  </si>
  <si>
    <t>Demontaža nekorištene opreme iz postojećeg telekomunikacijskog ormara. Uređenje postojećeg ormara prema potrebama iz projekta te prema potrebama Investitora u vezi zadržavanja postojeće aktivne i pasivne opreme u komunikacijkom ormaru. Montaža, spajanje i označavanje prema novom strukturalnom razvodu. U stavku uračunati svi prespojni kabeli te sva spojna i montažna oprema.</t>
  </si>
  <si>
    <t>Izrada dokumentacije izvedenog stanja</t>
  </si>
  <si>
    <t>SLABA STRUJA UKUPNO:</t>
  </si>
  <si>
    <t>SAT/TV  SUSTAV</t>
  </si>
  <si>
    <t>Sve stavke podrazumijevaju dobavu, montažu, spajanje i puštanje u rad te sav potreban sitni potrošni materijal i radove potrebne da se sustav dovede do funkcionalnosti. U sve stavke uključeno je i mjerenje, ispitivanje, prilagođavanje, obuka korisnika te izrada dokumentacije izvedenog stanja.</t>
  </si>
  <si>
    <t>8.1.</t>
  </si>
  <si>
    <t>Mjerenje signala prije same montaže i utvrđivanje pozicije antenskog stupa.</t>
  </si>
  <si>
    <t>8.2.</t>
  </si>
  <si>
    <t>Dobava i montaža razdjelnog stupa za antene, fi48mm x 5000mm</t>
  </si>
  <si>
    <t>8.3.</t>
  </si>
  <si>
    <t>Dobava i montaža krovnog olovnog lima za cijev fi 60mm</t>
  </si>
  <si>
    <t>8.4.</t>
  </si>
  <si>
    <t>Dobava i montaža gume za krovni lim i cijev univerzalna, max. 60mm</t>
  </si>
  <si>
    <t>8.5.</t>
  </si>
  <si>
    <t>Dobava i montaža obujmica za učvršćenje stupa U 110x20x24, razmak rupa 85mm</t>
  </si>
  <si>
    <t>8.6.</t>
  </si>
  <si>
    <t>Dobava i montaža podnožje stupa ili cijevi fi 38mm/100mm</t>
  </si>
  <si>
    <t>8.7.</t>
  </si>
  <si>
    <t>Dobava i montaža obujmica za sidrenje u tri smjera</t>
  </si>
  <si>
    <t>8.8.</t>
  </si>
  <si>
    <t>Dobava i montaža krajnje stezaljke s kukom (ribica)</t>
  </si>
  <si>
    <t>8.9.</t>
  </si>
  <si>
    <t>8.10.</t>
  </si>
  <si>
    <t>Dobava i montaža prolazno krajnjeg krovnog nosača, fi 24mm x 430mm</t>
  </si>
  <si>
    <t>8.11.</t>
  </si>
  <si>
    <t>Dobava i montaža radijske FM/DAB antene, FM/g=-0.8dB, DAB/g=2.2dB</t>
  </si>
  <si>
    <t>8.12.</t>
  </si>
  <si>
    <t>Dobava i montaža UHF antene C21-48/13dB, LTE zaštita @700MHz, duž.
1085mm</t>
  </si>
  <si>
    <t>8.13.</t>
  </si>
  <si>
    <t>Dobava i montaža UHF antene triplex C21-48/15dB, LTE zaštita @700MHz, duž. 1067mm</t>
  </si>
  <si>
    <t>8.14.</t>
  </si>
  <si>
    <t>8.15.</t>
  </si>
  <si>
    <t>8.16.</t>
  </si>
  <si>
    <t>8.17.</t>
  </si>
  <si>
    <t>Dobava i montaža metalne vezice duž. 290mm x širine 4.6mm</t>
  </si>
  <si>
    <t>8.18.</t>
  </si>
  <si>
    <t>8.19.</t>
  </si>
  <si>
    <t>Dobava i montaža police za ormarić rack 19", plastificirana</t>
  </si>
  <si>
    <t>8.20.</t>
  </si>
  <si>
    <t>Dobava i montaža razvodnika napajanja 4P (rack mount) 10"</t>
  </si>
  <si>
    <t>8.21.</t>
  </si>
  <si>
    <t>Dobava i montaža F-F kuplunga za uzemljenje 4-i, F ženski/F ženski</t>
  </si>
  <si>
    <t>8.22.</t>
  </si>
  <si>
    <t>Dobava i montaža prenaponske zaštite za prijemnu antenu 5-2400MHz, F m/z</t>
  </si>
  <si>
    <t>8.23.</t>
  </si>
  <si>
    <t>8.24.</t>
  </si>
  <si>
    <t>Dobava i montaža fiksnog atenuatora 6dB/47-862MHz, F/muški/ženski</t>
  </si>
  <si>
    <t>8.25.</t>
  </si>
  <si>
    <t>Dobava i montaža fiksnog atenuatora 10dB/47-862MHz, F/muški/ženski</t>
  </si>
  <si>
    <t>9.26.</t>
  </si>
  <si>
    <t>Dobava i montaža kompaktnog multiswitcha, in-out/8xMF/1xZEM, 16 izlaza, aktivni</t>
  </si>
  <si>
    <t>8.27.</t>
  </si>
  <si>
    <t>Dobava i montaža F kompresijskog konektora za 7mm kabel, push izvedba</t>
  </si>
  <si>
    <t>8.28.</t>
  </si>
  <si>
    <t>8.29.</t>
  </si>
  <si>
    <t>Dobava i montaža završne utičnice FM/TV/SAT 2.2dB</t>
  </si>
  <si>
    <t>8.30.</t>
  </si>
  <si>
    <t>Tehnički pregled zajedničkog antenskog sustava i izrada
propisane dokumentacije od strane ovlaštene ustanove.</t>
  </si>
  <si>
    <t>SAT/TV SUSTAV UKUPNO:</t>
  </si>
  <si>
    <t>9.</t>
  </si>
  <si>
    <t>SUSTAV ODIMLJAVANJA</t>
  </si>
  <si>
    <t>Sve stavke podrazumijevaju dobavu, montažu, spajanje i puštanje u rad te sav potreban sitni potrošni materijal i radove potrebne da se sustav dovede do funkcionalnosti. U sve stavke uključeno je i mjerenje, ispitivanje, prilagođavanje, obuka korisnika te izrada dokumentacije izvedenog stanja.
Napomena: Brava ne smije imati mogućnost zaključavanja- zaključana je isključivo elektroprihvatnikom koji "otpušta" u slučaju dojave požara i u slučaju nestanka električne energije . Brava koja se montira na navedena vrata mora imati kvaku s unutrašnje strane; s vanjske strane bez kvake (tzv "kugla"). Panik okov, brava te set kugla/kvaka nisu predmet specifikacije.</t>
  </si>
  <si>
    <t>9.1.</t>
  </si>
  <si>
    <t>9.2.</t>
  </si>
  <si>
    <t>DM modul za dodatne grupe/izlaze elektromotora kapaciteta 10A</t>
  </si>
  <si>
    <t>9.3.</t>
  </si>
  <si>
    <t>9.4.</t>
  </si>
  <si>
    <t>9.5.</t>
  </si>
  <si>
    <t>Prekidač LTA-24, funkcije otvori/zatvori, sa LED signalizacijom i membranskom tipkovnicom. Nadžbukna kutija za prekidač AS500</t>
  </si>
  <si>
    <t>9.6.</t>
  </si>
  <si>
    <t>9.7.</t>
  </si>
  <si>
    <t>9.8.</t>
  </si>
  <si>
    <t>9.9.</t>
  </si>
  <si>
    <t>9.10.</t>
  </si>
  <si>
    <t>9.11.</t>
  </si>
  <si>
    <t>9.12.</t>
  </si>
  <si>
    <t>Rotaciona bočna konzola za ugradnju elektromotora</t>
  </si>
  <si>
    <t>9.13.</t>
  </si>
  <si>
    <t>9.14.</t>
  </si>
  <si>
    <t>9.15.</t>
  </si>
  <si>
    <t>9.16.</t>
  </si>
  <si>
    <t>9.17.</t>
  </si>
  <si>
    <t>SUSTAV ODIMLJAVANJA UKUPNO:</t>
  </si>
  <si>
    <t>10.</t>
  </si>
  <si>
    <t>OPĆA I SIGURNOSNA RASVJETA</t>
  </si>
  <si>
    <t>Sva rasvjetna tijela su od renomiranih svjetskih proizvođača rasvjete. Boju izvora svjetlosti i stupanj zaštite treba poštivati. Dobava opreme može se obaviti samo nakon konzultacije sa Investitorom, nadzornim organom ili glavnim projektantom, vezano za tip, boju, i slično. Svi elementi instalacije koje ugrađuje Izvođač moraju imati potrebne ateste izdate od ovlaštene organizacije u Hrvatskoj. Sve stavke podrazumijevaju dobavu, montažu, spajanje i puštanje u rad te sav potreban sitni potrošni materijal i radove potrebne da se sustav dovede do funkcionalnosti.</t>
  </si>
  <si>
    <t>10.1.</t>
  </si>
  <si>
    <t>10.2.</t>
  </si>
  <si>
    <t>10.3.</t>
  </si>
  <si>
    <t>10.4.</t>
  </si>
  <si>
    <t>10.5.</t>
  </si>
  <si>
    <t>10.6.</t>
  </si>
  <si>
    <t>10.7.</t>
  </si>
  <si>
    <t>10.8.</t>
  </si>
  <si>
    <t>10.9.</t>
  </si>
  <si>
    <t>10.10.</t>
  </si>
  <si>
    <t>10.11.</t>
  </si>
  <si>
    <t>10.12.</t>
  </si>
  <si>
    <t>OPĆA I SIGURNOSNA RASVJETA UKUPNO:</t>
  </si>
  <si>
    <t>11.</t>
  </si>
  <si>
    <t>VATRODOJAVA</t>
  </si>
  <si>
    <t>Ponuditelj je dužan prije davanja ponude upoznati se s predmetnim radovima, obimom posla, projektom sustava dojave požara te svim ostalim projektima koji se vezuju na isti. Shodno dobivenim informacijama popuniti sve stavke koje su dane troškovnikom uključivo sav spojni i montažni materijal, pribor za ispitivanje i slično. Stavka puštanja u rad podrazumijeva sve radnje do dovođenja sustava u alikvotno stanje i pripreme za izdavanje atestne dokumentacije. U cijene polaganja vodova ako nije zasebno navedeno uključeni su i svi radovi izrade utora do dispozicije sukladno dokumentaciji.</t>
  </si>
  <si>
    <t>11.1.</t>
  </si>
  <si>
    <t xml:space="preserve">Isporuka i ugradnja modularne vatrodojavne centrale, kućište od čeličnog lima, s procesorom dvostruke redundancije, prihvat modula do 1 adresibilne petlje po 250 elemenata, serijsko sučelje za spoj upravljačkih sustava, vanjskih pisača itd., programiranje dnevnog i noćnog režima rada, programiranje izvršnih funkcija s dvije zone ili dva javljača koji ovise jedan od drugog, raspoznavanje i procjena statusa onečišćenja javljača, neprekidno automatsko testiranje svih elemenata petlje, kao i ručno testiranje, Ethernet protokol - korištenjem IT infrastrukture korisnika, Pristup upravljačkoj jedinici preko Intraneta i Interneta, memorija događaja s kapacitetom do 35.000 događaja, upravljačko nadzorni panel na hrvatskom jeziku, ugrađena slijedeća oprema: jedinica napajanja 27V/4A, 5 izlaznih linija 27 V za vanjske potrošače s elektronskim osiguračima. Upravljačko nadzorni panel LCD na hrvatskom jeziku , 6 redaka 40 znakova po redku, 2 slobodno programabilna označena tipkala, 2 trobojna LED-a mogu se slobodno programirati i obilježiti, 5 statusnih lista (alarmi, kvarovi, onemogućenja, itd.), indikator statusa u prvom retku zaslona, rad zona (npr. onemogućenje zona 1-10), Grupni rad (npr. simultano onemogućenje svih javljačkih zona), Pojedinačno korisničko upravljanje s lozinkom i profilom korisnika, Svaka promjena korisnika zapisana je u memoriju zapisnika događaja, priključak za vanjske uređaje EPI-sabirnice, priključak za unutarnji/vanjski pisač. </t>
  </si>
  <si>
    <t>Modul za spoj jedne adresibilne petlje do 250 adresibilnih elemenata, integriran izolator kratkog spoja, linijski otpor 255 Ώ, duljina petlje max 3500 m ( za vodič 2X0.8mm). 5 programibilnih izlaznih releja 3A. Dvije baterije 12 V17Ah u metalnom kućištu.</t>
  </si>
  <si>
    <t>11.2.</t>
  </si>
  <si>
    <t>Dobava i ugradnja komunikatora koji omogućava  komunikaciju i dojavu signala vatrodojavne centrala na vatrogasnu postrojbu.
Tip i vrstu komukatora uskladiti s lokalnom vatrogasnom postrojbom. Napajanje komunikatora izvesti s vatrodojavne centrale.</t>
  </si>
  <si>
    <t>11.3.</t>
  </si>
  <si>
    <t xml:space="preserve">Dobava i ugradnja vatrootpornog kućišta za smještaj vatrodojavne centrale izvedenog u u klasi T-60 dim 80 X 80 X 35 cm sa zaokretnim ostakljenim vratima, ventilacijskim ekspandirajućim rešetkama na donjoj i gornjoj bočnoj strani ormara  </t>
  </si>
  <si>
    <t>11.4.</t>
  </si>
  <si>
    <t>11.5.</t>
  </si>
  <si>
    <t>Isporuka i ugradnja kombiniranog-multikriterijskog javljača požara karakteristika kao u prethodnoj stavci s ugrađenom sirenom slijedećih karakteristika:
Vrste tonova:
DIN ton: od 1200 do 500 Hz
Slow whoop: od 500 do 1200 Hz
Sweden ton: 660 Hz (150 ms on/150 ms off)
Kontinuirani ton: 990 Hz
Glasnoća (DIN ton): 92 dB/81 dB/69 dB (visoko/srednje/nisko)
Potrošnja energije (sve vrste tonova): 6,5 mA/3,7 mA/1,9 mA
komplet s podnožjem</t>
  </si>
  <si>
    <t>11.6.</t>
  </si>
  <si>
    <t>11.7.</t>
  </si>
  <si>
    <t>11.8.</t>
  </si>
  <si>
    <t>11.9.</t>
  </si>
  <si>
    <t>11.10.</t>
  </si>
  <si>
    <t>11.11.</t>
  </si>
  <si>
    <t>Označavanje svih elemenata sustava.</t>
  </si>
  <si>
    <t>11.12.</t>
  </si>
  <si>
    <t>Dobava i polaganje kabela Cat 6 UTP za spoj vatrodojavne centrale na komunikacijski ormar</t>
  </si>
  <si>
    <t>11.13.</t>
  </si>
  <si>
    <t>Dobava, montaža i spajanje kabela JB-H(St)H 2x2x0,8mm za povezivanje elemenata sustava za dojavu požara. Kabel se polaže na u kabelsku trasu i pripadajuće obujmice</t>
  </si>
  <si>
    <t>11.14.</t>
  </si>
  <si>
    <t>Dobava, montaža i spajanje kabela JEB-H(St)H FE 180 E 30 2x2x0,8mm za povezivanje alarmnih sirena. Kabel se polaže u kabelsku trasu i na pripadajuće obujmice</t>
  </si>
  <si>
    <t>11.15.</t>
  </si>
  <si>
    <t>Dobava, montaža i spajanje kabela NYM 3X2,5mm² za napajanje vatrodojavne centrale</t>
  </si>
  <si>
    <t>11.16.</t>
  </si>
  <si>
    <t xml:space="preserve">Dobava i polaganje kabela U/UTP Cat 6 za spoj VDC na glavni komunikacijski ormar. </t>
  </si>
  <si>
    <t>11.17.</t>
  </si>
  <si>
    <t>Programiranje vatrodojavne centrale i puštanje u pogon.</t>
  </si>
  <si>
    <t>11.18.</t>
  </si>
  <si>
    <t>Ispitivanje sustava od ovlaštene organizacije i izdavanje uvjerenja o ispravnosti sustava.</t>
  </si>
  <si>
    <t>paušal</t>
  </si>
  <si>
    <t>11.19.</t>
  </si>
  <si>
    <t>Obuka korisnika, upis korisničkih tekstova, izdavanje uputa i knjige održavanja vatrodojavnog sustava.</t>
  </si>
  <si>
    <t>11.20.</t>
  </si>
  <si>
    <t>Izrada ovjerenog projekta izvedenog stanja.</t>
  </si>
  <si>
    <t>VATRODOJAVA UKUPNO:</t>
  </si>
  <si>
    <t>12.</t>
  </si>
  <si>
    <t>DOKUMENTACIJA I ISPITIVANJE</t>
  </si>
  <si>
    <t>Ispitivanje električne instalacije i izrada ispitnih protokola od ovlaštene institucije za sve radove na "CJELOVITOJ OBNOVI ZGRADE B" a prema naputcima Investitora te nadzornog inženjera. Po završetku svih elektro radova , a prije konačnog puštanja instalacije u pogon moraju se provesti slijedeća ispitivanja , te priložiti odgovarajući atesti. Uz dokaze o kvaliteti ugrađene opreme i izvedenih radova izvođač mora dostaviti izjavu odgovorne osobe. Ispitivanje kvalitete izvedenih radova može obaviti samo za to ovlašteno poduzeće, a treba biti provedeno prema Tehničkom propisu NN 5/10 i prema Pravilniku o tehničkim normativima.</t>
  </si>
  <si>
    <t>12.1.</t>
  </si>
  <si>
    <t xml:space="preserve">Izrada projekta izvedenog stanja, službenog naziva IZVEDBENI PROJEKT od strane ovlaštenog inženjera elektrotehnike za sve radove obuhvaćene troškovnikom, uključujući izradu nacrta koji ne postoje sa premjeravanjem u mjerilu, sve u tri primjerka te na zaštićenom CD-u, te ulaganje jednopolnih shema u razdjelnice sa označavanjem elemenata. Isti mora biti odobren od glavnog projektanta elektrotehničkih instalacija i služi kao dokumentacija za tehnički pregled. </t>
  </si>
  <si>
    <t>12.2.</t>
  </si>
  <si>
    <t>Ispitivanje električne instalacije i izrada ispitnih protokola od ovlaštene institucije za sve radove na "ZGRADI B" a prema projektu.</t>
  </si>
  <si>
    <t>●  otpor izolacije instaliranih vodova</t>
  </si>
  <si>
    <t>●  zaštite od indirektnog napona dodira</t>
  </si>
  <si>
    <t>● mjerenje otpora petlje</t>
  </si>
  <si>
    <t>● intenziteta osvjetljenja opće rasvjete</t>
  </si>
  <si>
    <t>● intenziteta osvjetljenja sigurnosne rasvjete s autonomijom od 3h</t>
  </si>
  <si>
    <t>● sva funkcionalna ispitivanja</t>
  </si>
  <si>
    <t>● neprekinutosti PE vodiča</t>
  </si>
  <si>
    <t>● ispitivanje ZUDS</t>
  </si>
  <si>
    <t>● svih mjera za izjednačenje potencijala</t>
  </si>
  <si>
    <t>● vizualni pregled i ispitivanje sustava za zaštitu od udara munje i unutarnje LPS zaštite</t>
  </si>
  <si>
    <t>12.3.</t>
  </si>
  <si>
    <t>Uređenje i vođenje gradilišta sa provedbom mjera zaštite na radu u skladu sa Planom izvođenja radova te Zakonom i Propisima iz područja zaštite na radu.</t>
  </si>
  <si>
    <t>12.4.</t>
  </si>
  <si>
    <t>DOKUMENTACIJA I ISPITIVANJE UKUPNO:</t>
  </si>
  <si>
    <t>GLAVNI PROJEKT OBNOVE ZA CJELOVITU OBNOVU ZGRADE ZA IZVOĐENJE U FAZAMA</t>
  </si>
  <si>
    <r>
      <rPr>
        <b/>
        <sz val="11"/>
        <rFont val="Calibri"/>
        <family val="2"/>
        <scheme val="minor"/>
      </rPr>
      <t>Važne napomene!!!</t>
    </r>
    <r>
      <rPr>
        <sz val="11"/>
        <rFont val="Calibri"/>
        <family val="2"/>
        <scheme val="minor"/>
      </rPr>
      <t xml:space="preserve">
Za sve dole navedene stavke u kojima nije posebno navedeno, podrazumijeva se:
Nabava, doprema do gradilišta, eventualno skladištenje te ugradnja specificiranog materijala, odnosno sklopa ili uređaja, uključujući sve potrebne operacije do pune funkcionalnosti
Izrada svih pomoćnih građevinsko-obrtničkih radova na svim podlogama koja uključuju: izrada utora za vodove, zaštitne cijevi, izradu udubljenja za sve tipove razdjelnika, razvodnih i ostalih kutija, mikro instalacijskih elemenata i svjetiljki, skidanje i vraćanje u prvobitno stanje elemenata spuštenih stropova- sve komplet sa potrebnom obradom pri ugradnji
Sav potrebni sitni nespecificirani spojni i montažni materijal (vijci, tiple, obujmice, spojnice za PVC cijevi, nosači kabelskih vodova, vezice, gips, razvodne kutije i sl.)
</t>
    </r>
  </si>
  <si>
    <t>Postavljanje dvostrukog kontejnera i opremanje.</t>
  </si>
  <si>
    <t>RADOVI KONSTRUKTIVNE SANACIJE / OBNOVE</t>
  </si>
  <si>
    <t>RADOVI CJELOVITE SANACIJE</t>
  </si>
  <si>
    <t>B.IX.</t>
  </si>
  <si>
    <t>B.X.</t>
  </si>
  <si>
    <t>B.XI.</t>
  </si>
  <si>
    <t>B.XII.</t>
  </si>
  <si>
    <t>VIK UNUTARNJA</t>
  </si>
  <si>
    <t>VIK VANJSKA</t>
  </si>
  <si>
    <t>GHV</t>
  </si>
  <si>
    <t>ELEKTROINSTALACIJE</t>
  </si>
  <si>
    <t>B.XIV.</t>
  </si>
  <si>
    <t>UNUTARNJA PP STOLARIJA I BRAVARIJA UKUPNO</t>
  </si>
  <si>
    <t>B.XIII.</t>
  </si>
  <si>
    <t>ELEKTROINSTALACIJE UKUPNO</t>
  </si>
  <si>
    <t>CJELOVITA OBNOVA UKUPNO</t>
  </si>
  <si>
    <t>KONSTRUKTIVNA OBNOVA UKUPNO</t>
  </si>
  <si>
    <t>Čišćenje materija i popravak TERAZZO OBLOGE STUBIŠTA.</t>
  </si>
  <si>
    <t>Stavkom obuhvaćeno pjeskarenje podloge, uklanjenje svih nečistoća (ispod površine prthodno uklonjenih tapisona), te popunjavanje šupljina i ukrpavanje svih vidljivih otšećenja i odkinutih dijelova gazišta i podestiju. Uključivo krpanje podloge, poliranje i izjednačavanje boje i punila; poliranje predvidjeti isključivo za ujednačavanje obrade spojeva ukrpanih dijelova - stvarna završna obrade definirati će se po uklanjaju tapisona sa ovlaštenim predstavnikom nadležnog konzervatorskog zavoda.</t>
  </si>
  <si>
    <t>POPRAVAK PODNE TERAZZO OBLOGE UNUTARNJEG STUBIŠTA NASTUPNE PLOHE</t>
  </si>
  <si>
    <t>POPRAVAK PODNE TERAZZO OBLOGE UNUTARNJEG STUBIŠTA ČEONE PLOHE</t>
  </si>
  <si>
    <t>Završna obrada po tenaksiranju, višekratno poliranje i premaz hidrofobnim sredstvom za zaštitu kamena, odnosno moguće štokanje po uklanjanju tapisona.</t>
  </si>
  <si>
    <t xml:space="preserve">Svi čelični dijelovi podkonstrukcije koji nakon ugradnje više nisu dostupni moraju prethodno dobiti odgovarajuću antikorozivnu zaštitu. Kod spajanja različitih metala mora biti osigurano da ne dođe do korozije uslijed kontakta. Svi potrebni kovački radovi, bušenja i zavarivanja moraju se izvesti prije cinčanja.
</t>
  </si>
  <si>
    <t>vratno krilo: 68 mm debljine,</t>
  </si>
  <si>
    <t>debljina lima: 1,0mm,</t>
  </si>
  <si>
    <t>prijevoj (falc): tanki prijevoj 3-strani.</t>
  </si>
  <si>
    <t>dovratak: 3-strani blokovski dovratak debljine 2,0 mm, dubina ugradnje dovratka 30 mm, EPDM-brtveni profil, dvostruko sidro od plemenitog čelika za učvršćenje moždanikom,</t>
  </si>
  <si>
    <t>Kvaka: V2A-garnitura kvaka FSB,</t>
  </si>
  <si>
    <t>površina: vratno krilo lakirano prema odabiru arhitekta,</t>
  </si>
  <si>
    <t>brava: PZ-usadna brava s V2A-poklopom,</t>
  </si>
  <si>
    <t>šarke: 2-struke konstrukcijske šarke iz plemenitog čelika s upornim ležištem,</t>
  </si>
  <si>
    <t>sredstvo za zatvaranje: gornji mehanizam za zatvaranje vrata s kliznom šinom (tračnicom), materijal plemeniti čelik V2A-1.4301.</t>
  </si>
  <si>
    <t>Stavka podrazumIjeva sve potrebne radove za potpuno dovršenje rada demontaže unutarnjih vrata, uključivo i pripadne dovratnike, maske i sl., TE VANJSKA I UNUTARNJA KRILA NA DVODJELNOJ VANJSKOJ STOLARIJI. Obračun po komadu demontirane stolarije /elementa bravarije.</t>
  </si>
  <si>
    <t>STAVKE OBUHVAĆAJU PREGLED STOLARIJE, PAŽLJIVU RADIONIČKU DEMONTAŽU, RASTAVLJANJE I PREGLED SVIH ELEMENATA (KRILA, DOPROZORNICI I DOVRATNICI) VANJSKE STOLARIJE STOLARIJE (SA UZIMANJEM KARAKTERISTIČNIH PRESJEČNIH ELEMENATA, UKLADA, UTORA, UFREZA I SL.),TE KLUPICA I OBUHVATNIH DOVRATNIKA I DOPROZORNIKA STOLARIJE, SA KOMPLETNIM POVIJESNIM OKOVIM; UKLJUČIVO KOMPLETNI POPRAVAK STOLARIJE - VANJSKA I UNUTARNJA KRILA I MEĐUISPUNU (ŠPALETE)</t>
  </si>
  <si>
    <t>Stavka uključuje pripasivanje i razradu sanirane i nove stolarije.</t>
  </si>
  <si>
    <t>UNUTARNJA STOLARIJA - POPRAVAK 100% STOLARIJE</t>
  </si>
  <si>
    <t>Dobava materijala i izrada kompletne nove vanjske drvene stolarije (dvodjelna vanjska stolarija).</t>
  </si>
  <si>
    <r>
      <t xml:space="preserve">Stavka obuhvaća prethodnu razradu shema, izmjeru i provjeru dimenzija otvora na licu mjesta te stolarsko-restauratorski pregled prethodno demontiranih </t>
    </r>
    <r>
      <rPr>
        <u/>
        <sz val="8"/>
        <rFont val="Arial"/>
        <family val="2"/>
        <charset val="238"/>
      </rPr>
      <t>stavaka prozora pročelja</t>
    </r>
    <r>
      <rPr>
        <sz val="8"/>
        <rFont val="Arial"/>
        <family val="2"/>
        <charset val="238"/>
      </rPr>
      <t xml:space="preserve"> (VANJSKO KRILO), te pripadnih doprozornika ili okvira dvostrukih prozora, zajedno sa klupicama, te izradu detaljnih radioničkih nacrta faksimila nove stolarije, u svemu prema shemama vanjske stolarije.</t>
    </r>
  </si>
  <si>
    <t>Novi prozori, krila, doprozornici i elementi unutarnje klupice u svemu kao izvorni.</t>
  </si>
  <si>
    <t>Prozori su dvostruki dvokrilni drveni sa šprljcima i u špaleti širine 30-40cm (širina klupice) sa gornjim proširenjem za ugradnju kutije za rolete i odklopnim nadsvjetlom (i unutarnje i vanjsko nadsvjetlo - odklopni) u poziciji ispod nadvoja za ugradnju kutije za rolete (u svemu prema shemi i poziciji prozora i postojećem stanju) - faksimil postojeće stolarije.</t>
  </si>
  <si>
    <t>Doprozornik je masivne izrade (moguće je koristiti i višeslojni lamelirani element) iz prosušene jelove ili smrekove građe, dimenzije presjeka do 82×120mm.</t>
  </si>
  <si>
    <t xml:space="preserve">Prozorkska krila krilo je s preklopom debljine 42mm, svi vanjski okapi i profilacije u svemu prema zatečenoj stolariji i pripadnom uzorku. Vanjsko krilo utoreno - priprema za ugradju jednostukog ravnog ostakljenja (4mm) kitanjem - unutarnje krilo utoreno - priprema za ugradnju dvostrokog IZO stakla (4+16+4mm) sa ispunom od toplinski neprovodljivog plina i pripadnom termix lajsnom u tamom tonu. Uključivo i ugradnju vanjskog i unutarnjeg stakla - koja podrazumijeva obostrano kitanje jednostukog stakla vanjskog krila, odnosno kitanje sa vanjske strane i ugradnju pripadnih drvenih lajsni sa unutarnje strane za dvostuko ostakljenje unutarnjeg krila. Lajsne pune drvene min. presjeka 20/15 ili 20/20mm. </t>
  </si>
  <si>
    <t>Prozori sa doprozornicima i klupčicama se ugrađuju kao - izvorni okov - panti se prenose na nova krila (ili se izrađuju novi kao replika izvornih), a završna obrada je punoplošno bojenje uljim naličom u boji i tonu po izboru ovlaštenog predstavnika nadležne konzervatorske službe.</t>
  </si>
  <si>
    <t xml:space="preserve">Stavke imaju kompletan okov, uključivo pripadne olive, poluolive, te škare na odklopnim otvorima. </t>
  </si>
  <si>
    <t>Unutarnja klupica drvena, također punoplošno lakirana se izvodi kompletno u prozorskim nišama, sa prepustom do 3cm u odnosu na ravninu zida.</t>
  </si>
  <si>
    <t>Na spoju doprozornika i zida postavlja se pokrovna letvica.</t>
  </si>
  <si>
    <t>Prije izrade krila ovlašteni predstavnik nadležne konzervatorske službe mora pregledati i ovjeriti nacrte, a prije ličenja mora potvrditi boju i ton; u cijeni izrade stavaka obavezno obuhvatiti izradu detaljnih shema po pozicijama, izradu svih reprezentativnih profilacija (do 5kom po prozoru) i detalja, te do 5kom uzoraka boje na drvenom materijalu i odabranom profilu za potvrdu krajnje obrade, uključivo i novi okov - sve prije početka radioničke izrade.</t>
  </si>
  <si>
    <t>SANIRANA VANJSKA STOLARIJA - UKUPNO ZA 50% POSTOJEĆE STOLARIJE (cca 44kom POSTOJEĆE UNUTARNJE STOLARIJE I 20kom POSTOJEĆE VANJSKE STOLARIJE - SVE PO RADIONIČKOJ OBRADI I POPRAVKU ISTE)</t>
  </si>
  <si>
    <t>VANJSKA STOLARIJA - SA IZRADOM NOVE UNUTARNJE KLUPICE I IZRADOM NOVOG UŽLJEBLJENJA U POZICIJI UGRADNJE UNUTARNJIH IZO STAKALA - IZRADA NOVE 50% STOLARIJE</t>
  </si>
  <si>
    <t>ST. 7 dim. 86/55cm - JEDNOKRILNI OZ PROZOR (UKUPNO 4 PROZORA - KOMPLETNO IZRADA NOVIH)</t>
  </si>
  <si>
    <t>ZA SVE STAVKE KOJE SE IZRAĐUJU NOVE - PREMA IZVORNIKU IZVOĐAČ JE DUŽAN NAPRAVITI NOVU SHEMU, TE PRIKAZ PROFILACIJA I UŽLJEBNJA, ODNOSNO LAJSNI, VANJSKIH OKAPNICA I SL., A ISTE PRIJE IZRADE MORAJU POTVRDITI (ZAJEDNO SA NAČINOM OBRADE) OVLAŠTENI PREDSTAVNIK NADLEŽNE KONZERVATORSKE SLUŽBE I PROJEKTANT - UKLJUČIVO I IZRADU I DOBAVU UZRORAKA PRIJE POČETKA IZRADE.</t>
  </si>
  <si>
    <t>Uključivo izradu šablone za sve vučene profile.</t>
  </si>
  <si>
    <r>
      <t xml:space="preserve">Izrada </t>
    </r>
    <r>
      <rPr>
        <b/>
        <u/>
        <sz val="10"/>
        <rFont val="Arial Narrow"/>
        <family val="2"/>
        <charset val="238"/>
      </rPr>
      <t>grube žbuke</t>
    </r>
    <r>
      <rPr>
        <b/>
        <sz val="10"/>
        <rFont val="Arial Narrow"/>
        <family val="2"/>
        <charset val="238"/>
      </rPr>
      <t xml:space="preserve"> na otučenim dijelovima</t>
    </r>
    <r>
      <rPr>
        <sz val="10"/>
        <rFont val="Arial Narrow"/>
        <family val="2"/>
        <charset val="238"/>
      </rPr>
      <t xml:space="preserve"> </t>
    </r>
    <r>
      <rPr>
        <b/>
        <sz val="10"/>
        <rFont val="Arial Narrow"/>
        <family val="2"/>
        <charset val="238"/>
      </rPr>
      <t>pročelja do opeke - UKLJUČIVO IZRADU ČEL.ŠABLONA I TROŠAK IZRADE VIJENCA - KAO VUČENI PROFIL.</t>
    </r>
  </si>
  <si>
    <t>KAPITELI SREDIŠNJIH STUPOVA 1.KATA - POZICIJA IZMEĐU RADIJALNIH DEKOTACIJA - dim. 61/25cm</t>
  </si>
  <si>
    <t>KAZETIRANA UGLOVNA ŽBUKA DEBLJINE 8-12cm - UKLJUČIVO IZRADU ŠABLONA I RAZDJELNICA U SVEMU PREMA ZATEČENOM STANJU</t>
  </si>
  <si>
    <t xml:space="preserve">Žbukanje elemenata pročelja tankoslojnom finom žbukom i njegom svježe žbuke. U svemu prema tehničkom listovima odabranog proizvođača gotove žbuke. Stavka se </t>
  </si>
  <si>
    <r>
      <t xml:space="preserve">Završna obrada zidnih površina  tankoslojnom </t>
    </r>
    <r>
      <rPr>
        <b/>
        <u/>
        <sz val="9"/>
        <rFont val="Arial"/>
        <family val="2"/>
        <charset val="238"/>
      </rPr>
      <t>finom žbukom.</t>
    </r>
  </si>
  <si>
    <t>PROFILACIJE VEZANE UZ PROČELJNU PLASTIKU I KIPARSKE RADOVE</t>
  </si>
  <si>
    <t>Premazivanje za smanjenje upojnosti vode - PROČELJNA PLASTIKA IZRAĐENA U KALUPIMA I VEZANE POZICIJE.</t>
  </si>
  <si>
    <t>Izvoditi pod tlakom do 3-5bara na 10-15% ukupnog volumena zidova. OBRAČUN PO M3 STVARNO UGRAĐENE INJEKCIJSKE SMJESE (NE PO m3 tretiranog ziđa).</t>
  </si>
  <si>
    <r>
      <rPr>
        <b/>
        <sz val="8"/>
        <rFont val="Arial"/>
        <family val="2"/>
        <charset val="238"/>
      </rPr>
      <t>NAPOMENA:</t>
    </r>
    <r>
      <rPr>
        <sz val="8"/>
        <rFont val="Arial"/>
        <family val="2"/>
        <charset val="238"/>
      </rPr>
      <t xml:space="preserve">
PRIJE IZVOĐENJA RADOVA NAPRAVITI PROBNO POLJE - TEMELJEM KOJEGA SE ODREĐUJE STVARNI UTROŠAK MATERIJALA</t>
    </r>
  </si>
  <si>
    <t>UKUPNA PREDPOSTAVLJENA KOLIČINA INJEKCIJSKOG MATERIJALA ZA 550M3 ZIDOVA DEBLJINE DO 50cm IZNOSI DO 82,50m3</t>
  </si>
  <si>
    <t>lit</t>
  </si>
  <si>
    <t>Mjesta injektiranja i detalji izvedbe prema građevinskom projektu - projektu konstrukcije. Prosječni utrošak smjese 50l injekcijske smjese /po m3 zida.</t>
  </si>
  <si>
    <t>Obračun po m2 izvedene podložne ploče. U troškovniku su iskazane dimenzije AB ploča za svaki dimnjak koji se rekonstruira. U količinama pridodana površina proširenog dijela završne kape.</t>
  </si>
  <si>
    <t>DEMONTAŽA KLIMA UREĐAJA - MULTISPLIT UREĐAJA SA DEMONTAŽOM VANJSKIH I UNUTARNJIH JEDINICA, TE TLAČENJEM INSTALACIJE I ZBRIVNJAVANJEM PLINA - PROJEKTOM SE U KASNIJOJ FAZI PREDVIĐA IZRADA NOVOG SUSTAVA</t>
  </si>
  <si>
    <t>NAPOMENA:
Broj obrata (u komadu) izražen radi lakšeg formiranja cijene, obzirom na broj radnih koraka i kasniju složenost izvedbe.</t>
  </si>
  <si>
    <t>PROFILIRANI PROZORSKI PILASTRI PRIZEMLJA; POTPUNO OBIJANJE; R.Š. 23cm, DUŽ. 135cm, ŠIR. 133cm; 6komada</t>
  </si>
  <si>
    <t>PROFILIRANA ŽBUKA ŠPALETA PROZORA PRIZEMLJA; R.Š.30cm; 6komada</t>
  </si>
  <si>
    <t>STILIZIRANI NADRPOZORSKI VIJENCI (LUKOVI) SA ISTAKNUTIM SREDNIŠNJIM MEDALJONOM I PROFILIRANIM OBRUBOM I KAPITELIMA OKO OTVORA 1. KATA: R.Š. 55cm, DUŽ. 200cm; 6komada</t>
  </si>
  <si>
    <t>PROFILIRANI PROZORSKI PILASTRI 1.KATA UZ RADIJALNE LUKOVE PROZORA; POTPUNO OBIJANJE; R.Š. 65cm, DUŽ. 135cm, VIS. DO 183cm, UKUPNO ZA 12kom</t>
  </si>
  <si>
    <t>DUBOKO PROFILIRANI PROZORSKI PILASTRI; POTPUNO OBIJANJE; R.Š. 23cm, DUŽ. 135cm, ŠIR. 133cm; 6komada</t>
  </si>
  <si>
    <t>Postupak uključuje čišćenje i eventualnu rekonstrukciju profilacije do izvorne forme, te uzimanje uzoraka na očišćenim i retuširanim izvornim djelovima - uključivo i izradu pripadnih šablona.</t>
  </si>
  <si>
    <t>PROFILIRANI VIJENAC IZNAD PRIZEMLJA ZGRADE, UKUPNA R.Š. 150cm; UKLJUČIVO I PRIJELAZ DVA DIJELA DONJI I GORNJI DIO VIJENCA DUŽINA DO 18,70m', SA OBRATOM (UKUPNO 16kom OBRATA)</t>
  </si>
  <si>
    <t>PROFILIRANI VIJENAC PARAPETA 1.KATA ZGRADE -100% OBIJANJE, UKUPNA R.Š. 110cm; DUŽINA DO 18,75m', SA OBRATOM (UKUPNO 6kom OBRATA)</t>
  </si>
  <si>
    <t>PROFILIRANI VIJENAC STROPA 1.KATA ZGRADE -100% OBIJANJE, UKUPNA R.Š. 50cm; DUŽINA DO 21,00m', SA OBRATOM (UKUPNO 6kom OBRATA)</t>
  </si>
  <si>
    <r>
      <rPr>
        <b/>
        <sz val="8"/>
        <rFont val="Arial"/>
        <family val="2"/>
        <charset val="238"/>
      </rPr>
      <t>NAPOMENA:</t>
    </r>
    <r>
      <rPr>
        <sz val="8"/>
        <rFont val="Arial"/>
        <family val="2"/>
        <charset val="238"/>
      </rPr>
      <t xml:space="preserve">
Pojedine profilacije zbog iznimno velike oštećenosti zahtijevaju složenu rekonstrukciju do pune forme profila, tj značajniju doradu postojećeg stanja, što predstavlja zahtjevniji rad, jer podrazumijeva i izradu dodatnih skica, konzultacije s restauratorom te nadležnim konzervatorskim nadzorom</t>
    </r>
  </si>
  <si>
    <t>IZRADA ŠABLONA ZA UZIMANJE DUBINE UGLOVNIH /ELEMENATA RUSTIKE</t>
  </si>
  <si>
    <t>IZRADA NACRTA PROČELJA SA PRESJEKOM I POZICIJAMA ŠABLONA - DETALJNI SNIMAK POSTOJEĆEG STANJA</t>
  </si>
  <si>
    <t>IZRADA SONDI</t>
  </si>
  <si>
    <t>ISPITAVANJE ŽBUKE I BOJE</t>
  </si>
  <si>
    <t>ISTRAŽNI RAD RESTAURATORA - DODATNI RADOVI</t>
  </si>
  <si>
    <t>Zavšna obrada kao štokana žbuka - ukupe debljine do 6cm.</t>
  </si>
  <si>
    <t>Karakteristike žbuke: nasipna gustoća: 1000-1600 g/dm3, maksimalno zrno agregata: 3mm, tlačna čvrstoća: CS IV &gt; 6,0N/mm2, vodoupojnosti Wc2 (≤ 0,2 kg/m2min0,5), čvrstoća prionjivosti na podlogu ≥ 1,0 N/mm2; SL:B, paropropusnost μ≤ 20.</t>
  </si>
  <si>
    <t>Konzervatorsko-restauratorska istraživanja.</t>
  </si>
  <si>
    <t>UZIMANJE UZORAKA ŽBUKE I BOJE I ISPITIVANJE ISTIH</t>
  </si>
  <si>
    <t>IZRADA SONDI (DO 25m2 ŽBUKE, 25m2 BOJE I DO 15kom SONDI RAZNIH PROFILACIJA VUČENIH PROFILA, VIJENACA, ERTI I SL.), U SVEMU PREMA ZATEČENOM STANJU</t>
  </si>
  <si>
    <t>Konzervatorska istraživanja žbuke i boja pročelja nakon postave skele, a prije rušenja i demontaže, radi utvrđivanja izgleda pročelja u raznim povijesnim razdobljima, te radi utvrđivanja obrada elemenata. Prema odredbama GZZZSKP-a otvoriti konzervatorske sonde na ravnim površinama, u zoni podnožja, na vučenim profilacijama vijenaca, ertama prozora, oko vrata ulaza, te stolariji i bravariji, ODNOSNO UZ ELEMENTE PROČELJNE PLASTIKE.</t>
  </si>
  <si>
    <t>Popravak kemenih elemenata - ZIDOVI UZ VANJSKI SOKL.</t>
  </si>
  <si>
    <t>Stavka obuhvaća detaljan popravak i čišćenje i obnova oštećenih dijelova reparaturnim kamenim mortom - u stavku uključiti pranje površine mlazom pod tlakom, te odpšašivnje podloge i završno izrada popravka i krpanje oštećenih dijelova.</t>
  </si>
  <si>
    <t>Radove izvesti prema uputama proizvođača materijala i ovlaštenog predstavnika nadležne konzervatorske slžbe. Obračun po m2.</t>
  </si>
  <si>
    <t>MANUFAKTURNA PLASTIKA - POPRAVAK 50% ELEMENATA NA LICU MJESTA</t>
  </si>
  <si>
    <t>Elementi pročeljne plastike - lijevani i dodani na fasadu - stavka obuhvaća pažljivu demontažu istih, te radioničku obradu - izradu negativa i kasnije odljeva u slikonskom kalupu sa ukpravanjem u svim pozicijama nedostajućih elemenata, te završnom obradom u punoj gotovosti u svemu prema autentičnoj formi i oblikovanju. Pričvršćenje na licu mjesta izvesti prezanjem čeličnih pocinčanih trnova sa epokidnim punilom i odgovarajućim bezcementnim mortom.</t>
  </si>
  <si>
    <t>Stavka se izvodi u dogovoru sa kiparom-restaturatorom, a obuhvaća pažljivo uklanjanje elemenata vidljive pročeljne plastike i popravak postojećih elemenata manufakturne plastike, sa naknadnim vraćanjem elemanata na autentičnu poziciju.</t>
  </si>
  <si>
    <t>Popravak elemenata pročeljne manufakturne plastike, sa naknadnim vraćanjem elemanata na autentičnu poziciju.</t>
  </si>
  <si>
    <t>PROFILIRANI VIJENAC U NIVOU PODNE PODA PRIZEMLJA ZGRADE -100% OBIJANJE, UKUPNA R.Š. 45cm; UKUPNA DUŽINA DO 18,70m', SA OBRATOM (obrata 22kom)</t>
  </si>
  <si>
    <t>PROFILIRANI VIJENAC U NIVOU PODNE PODA PRIZEMLJA ZGRADE, UKUPNA R.Š. 45cm; UKUPNA DUŽINA DO 18,70m', SA OBRATOM (UKUPNO 16 OBRATA), 12 komada</t>
  </si>
  <si>
    <t>PLASTIKA ELEMENATA OGRADE 1.KATA - UKUPNO ZA 21KOM ELEMENATA RADIJALNIH STILILIZIRANIH BALUSTAR ELEMENATA U SVEMU PREMA DETALJNOM PLANU POZICIJA, broj kalupa prema pravilima struke i odobrenju predstavnika konzervatorskog zavoda</t>
  </si>
  <si>
    <t>ROMBOIDNI MEDALJON PROZORA 1.KATA, broj kalupa prema pravilima struke i odobrenju predstavnika konzervatorskog zavoda</t>
  </si>
  <si>
    <t>PLASTIKA ELEMENATA OGRADE 1.KATA - UKUPNO ZA 21 KOM ELEMENATA RADIJALNIH STILILIZIRANIH BALUSTAR ELEMENATA U SVEMU PREMA DETALJNOM PLANU POZICIJA, broj kalupa prema pravilima struke i odobrenju predstavnika konzervatorskog zavoda</t>
  </si>
  <si>
    <t>KALUP S ODLJEVOM</t>
  </si>
  <si>
    <t>sirove aluminijske folije HRN C.C2.100, "ili jednakovrijedno _________"HRN C.C4.025"ili jednakovrijedno _________",</t>
  </si>
  <si>
    <t>sirovog staklenpg voala HRN U.D3.101"ili jednakovrijedno _________",</t>
  </si>
  <si>
    <t>sirovog krovnog kartona HRN H.N5.200"ili jednakovrijedno _________", HRN U.m3.220"ili jednakovrijedno _________",</t>
  </si>
  <si>
    <t>natopljene jutene tkanine s obostranim posipom milovkom HRN U.m3.210 "ili jednakovrijedno _________",</t>
  </si>
  <si>
    <t>bitumenske trake s uloškom od sirovog krovnog kartona HRN U.m3.226 "ili jednakovrijedno _________",</t>
  </si>
  <si>
    <t>bitumeniziranog staklenog voala HRN U.m3.227 "ili jednakovrijedno _________",</t>
  </si>
  <si>
    <t>bitumenske trake s uloškom od staklenog voala HRN U.m3.231 "ili jednakovrijedno _________",</t>
  </si>
  <si>
    <t>bitumenske trake s uloškom od aluminijske folije HRN U.m3.230 "ili jednakovrijedno _________",</t>
  </si>
  <si>
    <t>bitumenske trake od staklene tkanine HRN U.m3.234 "ili jednakovrijedno _________",</t>
  </si>
  <si>
    <t>bitumenskog krovnog kartona HRN U.m3.232 "ili jednakovrijedno _________",</t>
  </si>
  <si>
    <t>hidroizolacionog materijala od organskih rastvarača za hladni postupak HRN U.m3.240 "ili jednakovrijedno _________",</t>
  </si>
  <si>
    <t>hidroizolacionog materijala od bitumenske emulzije za hladni postupak HRN U.m3.242 "ili jednakovrijedno _________",</t>
  </si>
  <si>
    <t>hidroizolacionog materijala za vrući postupak HRN U.m3.244 "ili jednakovrijedno _________",</t>
  </si>
  <si>
    <t>hidroizolacionog materijala od mastiksa HRN U.m3.246 "ili jednakovrijedno _________",</t>
  </si>
  <si>
    <t>bitumeniziranog perforiranog staklenog voala HRN U.m3.248 "ili jednakovrijedno _________",</t>
  </si>
  <si>
    <t>mase za betonske reške HRN U.m3.095 "ili jednakovrijedno _________",</t>
  </si>
  <si>
    <t>sintetičke membrane EN 13956 "ili jednakovrijedno _________"</t>
  </si>
  <si>
    <t>jednostrano obložene aluminijsjke folije HRN U.m3.224 "ili jednakovrijedno _________",</t>
  </si>
  <si>
    <t>krovne ljepenke obostrano impregnirane bitumenom HRN U.m3.221 "ili jednakovrijedno _________",</t>
  </si>
  <si>
    <t>impregnirane jutene tkanine HRN U.m3.200 "ili jednakovrijedno _________" ,</t>
  </si>
  <si>
    <t xml:space="preserve">Investitor stavlja, sukladno projektnoj dokumentaciji i pravomoćnoj građevnoj dozvoli, glavnom izvođaču radova bez naknade privremeno na raspolaganje teren za uređenje gradilišta u potrebnom obimu ili shodno lokalnim uvjetima, čije uređenje izvođač provodi u svemu prema istom, odnosno prema stavkama u nastavku. </t>
  </si>
  <si>
    <t>U stavku uključiti dobavu i postavu svih elemenata potrebnih za ispravno funkcioniranje GRO za potrebe gradilišta, kao i razvodnih ormara jake struje. Izvesti u svemu prema pravilima struke i važećim propisima. Uključivo i trošak agregata, ukoliko je isti potreban.</t>
  </si>
  <si>
    <r>
      <rPr>
        <b/>
        <sz val="8"/>
        <rFont val="Arial"/>
        <family val="2"/>
        <charset val="238"/>
      </rPr>
      <t>NAPOMENA:</t>
    </r>
    <r>
      <rPr>
        <sz val="8"/>
        <rFont val="Arial"/>
        <family val="2"/>
        <charset val="238"/>
      </rPr>
      <t xml:space="preserve">
Posebnu pozornost obratiti na ADEKVATNO SKLADIŠTENJE I PRIVREMENO DEPONIRANJE DJELA POSTOJEĆE STOLARIJE IZ HODNIKA I ZAJEDNIČKIH PROSTORIJA - KOJI SE U KASNIJOJ FAZI ZADRŽAVA I/ILI PREMA KOJEMU SE U KASNIJOJ FAZI IZRAĐUJE FAKSIMIL STOLARIJE ILI SE ISTA VRAĆA NA MJESTO UGRADNJE NAKON POPRAVKA. Skladištenje provesti u suhom prostoru sa konstantnom vlagom, a stolarija i svi pripadni elementi uklada, dovratnika, doprozornika, profilacija i sl. prije deponiranja moraju biti adekvatno pakirani u paropropusno - vodnonepropusnu foliju. Uključivo trošak deponiranja na deponiju izvođača, izuzev ukoliko se Ugovorom o izvođenju radova ne definira drugo mjesto deponiranja (deponij naručitelja). Predviđena udaljenost deponija udaljen do 25km od gradilišta. Deponiranje predvidjeti u vremenskom periodu trajanja radova od faze uklanjanja - do trenutka popravka i vraćanja nove faksimil stolarije ili popravljene stolarije na autentične pozicije po projektu.</t>
    </r>
  </si>
  <si>
    <t>Demontaža elemenata opreme - unutarnjih sanitarija, čajnih kuhinja, vindabona, sudopera, korita i sl.</t>
  </si>
  <si>
    <t>Dobava materijala i izrada dodatnih ukrućenja novoizvedenih dimnjaka "L" profilima 60×60×6mm (S235JR).</t>
  </si>
  <si>
    <t>Dobava i ugradnja mase na bazi silana za prekid kapilarne vlage (relativne gustoće 0.92 kg/L, pH = 8) sa WTA Certifikatom ili jednakovrijedno_______________ (WTA - znanstveno-tehničku radnu grupu za očuvanje građevinskih objekata i njegu spomenika).</t>
  </si>
  <si>
    <t>špric (HRN U.M2.010 ili jednakovrijedno___________________),</t>
  </si>
  <si>
    <r>
      <t xml:space="preserve">Posebno se skreće pozornost, na niže navedene </t>
    </r>
    <r>
      <rPr>
        <b/>
        <sz val="8"/>
        <rFont val="Arial"/>
        <family val="2"/>
        <charset val="238"/>
      </rPr>
      <t>DIN-norme;</t>
    </r>
  </si>
  <si>
    <t>Niskonaponski kompaktni zaštitni prekidač, nazivne struje tijela prekidača 80A, nazivnog napona Ue=440V, tropolni 3P, fiksne izvedbe, nazivne granične prekidne moći Icu=25kA kod 415V AC prema IEC/EN 60947-2 ili jednakovrijedno_________________, sa termo-magnetskom zaštitnom jedinicom In=80A, podesiva Ir=(0.7-1.0) x In</t>
  </si>
  <si>
    <t>minijaturni automatski prekidač sa VISI-TRIP i VISI-SAFE funkcionalnošću, prekidne moći Icu=10kA kod 415V AC prema IEC/EN 60947-2 ili jednakovrijedno_________________, tropolni 3P, 6A, C krivulje</t>
  </si>
  <si>
    <t>izolacijski nosač osigurača izvedbe prema IEC 269-2 ili jednakovrijedno_________________, tropolni 3P, za cilindrične rastalne uloške dim. 22x58 380V</t>
  </si>
  <si>
    <t>minijaturni automatski prekidač sa VISI-TRIP i VISI-SAFE funkcionalnošću, prekidne moći Icu=10kA kod 415V AC prema IEC/EN 60947-2 ili jednakovrijedno_________________, tropolni 3P, 4A, B krivulje</t>
  </si>
  <si>
    <t>minijaturni automatski prekidač sa VISI-TRIP i VISI-SAFE funkcionalnošću, prekidne moći Icu=10kA kod 415V AC prema IEC/EN 60947-2 ili jednakovrijedno_________________, tropolni 3P, 50A, B krivulje</t>
  </si>
  <si>
    <t>minijaturni automatski prekidač sa VISI-TRIP i VISI-SAFE funkcionalnošću, prekidne moći Icu=10kA kod 415V AC prema IEC/EN 60947-2 ili jednakovrijedno_________________, jednopolni 1P, 10A, B krivulje</t>
  </si>
  <si>
    <t>minijaturni automatski prekidač sa VISI-TRIP i VISI-SAFE funkcionalnošću, prekidne moći Icu=10kA kod 415V AC prema IEC/EN 60947-2 ili jednakovrijedno_________________, tropolni 3P, 40A, C krivulje</t>
  </si>
  <si>
    <t>minijaturni automatski prekidač sa VISI-TRIP i VISI-SAFE funkcionalnošću, prekidne moći Icu=10kA kod 415V AC prema IEC/EN 60947-2 ili jednakovrijedno_________________, jednopolni 1P, 16A, B krivulje</t>
  </si>
  <si>
    <t>minijaturni automatski prekidač sa VISI-TRIP i VISI-SAFE funkcionalnošću, prekidne moći Icu=10kA kod 415V AC prema IEC/EN 60947-2 ili jednakovrijedno_________________, tropolni 3P, 25A, C krivulje</t>
  </si>
  <si>
    <t>minijaturni automatski prekidač sa VISI-TRIP i VISI-SAFE funkcionalnošću, prekidne moći Icu=10kA kod 415V AC prema IEC/EN 60947-2 ili jednakovrijedno_________________, tropolni 3P, 16A, C krivulje</t>
  </si>
  <si>
    <t>izolacijski nosač osigurača izvedbe prema IEC 269-2 ili jednakovrijedno_________________, tropolni 3P, za cilindrične rastalne uloške dim. 14x51 380V</t>
  </si>
  <si>
    <t>minijaturni automatski prekidač sa VISI-TRIP i VISI-SAFE funkcionalnošću, prekidne moći Icu=10kA kod 415V AC prema IEC/EN 60947-2 ili jednakovrijedno_________________, tropolni 3P, 16A, B krivulje</t>
  </si>
  <si>
    <t>minijaturni automatski prekidač sa VISI-TRIP i VISI-SAFE funkcionalnošću, prekidne moći Icu=10kA kod 415V AC prema IEC/EN 60947-2 ili jednakovrijedno_________________, tropolni 3P, 10A, B krivulje</t>
  </si>
  <si>
    <t>minijaturni automatski prekidač sa VISI-TRIP i VISI-SAFE funkcionalnošću, prekidne moći Icu=10kA kod 415V AC prema IEC/EN 60947-2 ili jednakovrijedno_________________, jednopolni 1P, 16A, C krivulje</t>
  </si>
  <si>
    <t>Sve stavke podrazumijevaju dobavu, montažu, spajanje i puštanje u rad te sav potreban sitni spojni i montažni a nespecificirani materijal kao što su termoskupljajući bužiri, konektori i sl. U sve stavke uključeno je i mjerenje, ispitivanje, prilagođavanje, obuka korisnika te izrada dokumentacije izvedenog stanja.
Zbog pojedinih linkova koji imaju graničnu duljinu, sva oprema strukturnog kabliranja trebala bi biti renomiranog proizvođača kao dole navedeno i specificirano, uz zadovoljavanje ISO/IEC 11801:2002 ili jednakovrijedno___________________. Za sve kabelske vodove izdati certifikate te za opremu ponuditi godišnju garanciju kako je i navedeno (sve komponente od istog proizvođača).</t>
  </si>
  <si>
    <t>Dobava i montaža zateznog zavrtanja M10 za zatezanje sajle, spaner, DIN1480  ili jednakovrijedno___________________</t>
  </si>
  <si>
    <t>Dobava, montaža i spajanje ugradne LED sigurnosne svjetiljke, kućište napravljeno od bijeloga polikarbonata. Dimenzije 270x119x49mm(±5%), stupanj zaštite svjetiljke je IP42/IK04 u skladu sa standardom EN 60598  ili jednakovrijedno___________________(sa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pripravnom spoju, CLII.</t>
  </si>
  <si>
    <t>Dobava, montaža i spajanje ugradne LED sigurnosne svjetiljke, kućište napravljeno od bijeloga polikarbonata. Dimenzije 270x119x49mm(±5%), stupanj zaštite svjetiljke je IP42/IK04 u skladu sa standardom EN 60598 ili jednakovrijedno___________________ (sa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trajnom spoju, CLII,  s jednostranim piktogramom usmjerenja "Ravno".</t>
  </si>
  <si>
    <t>Dobava, montaža i spajanje ugradne LED sigurnosne svjetiljke, kućište napravljeno od bijeloga polikarbonata. Dimenzije 270x119x49mm(±5%), stupanj zaštite svjetiljke je IP42/IK04 u skladu sa standardom EN 60598 ili jednakovrijedno___________________ (sa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trajnom spoju, CLII,  s jednostranim piktogramom usmjerenja "Lijevo-Desno".</t>
  </si>
  <si>
    <t>Dobava, montaža i spajanje nadgradne LED sigurnosne svjetiljke, kućište napravljeno od bijeloga polikarbonata. Dimenzije 270x119x49mm(±5%), stupanj zaštite svjetiljke je IP42/IK04 u skladu sa standardom EN 60598  ili jednakovrijedno___________________(sa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pripravnom spoju, CLII.</t>
  </si>
  <si>
    <t>Dobava, montaža i spajanje nadgradne LED sigurnosne svjetiljke, kućište napravljeno od bijeloga polikarbonata. Dimenzije 270x119x49mm(±5%), stupanj zaštite svjetiljke je IP42/IK04 u skladu sa standardom EN 60598 ili jednakovrijedno___________________ (sa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trajnom spoju, CLII,  s jednostranim piktogramom usmjerenja "Lijevo-Desno".</t>
  </si>
  <si>
    <t>Dobava, montaža i spajanje nadgradne LED sigurnosne svjetiljke, kućište napravljeno od bijeloga polikarbonata. Dimenzije 270x119x49mm(±5%), stupanj zaštite svjetiljke je IP65/IK07 u skladu sa standardom EN 60598 ili jednakovrijedno___________________ (sa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pripravnom spoju, CLII.</t>
  </si>
  <si>
    <t>Dobava, montaža i spajanje nadgradne zidne LED sigurnosne svjetiljke, kućište napravljeno od bijeloga polikarbonata. Dimenzije 270x119x49mm(±5%), stupanj zaštite svjetiljke je IP42/IK04 u skladu sa standardom EN 60598  ili jednakovrijedno___________________(sa primjenjivim dijelovima standarda). Svjetiljka namijenjena za radni napon 220/240VAC, 50/60Hz. Ugrađena baterija NiCD 3.6V, 1.7Ah.  Svjetiljka primjerena za rad na temperaturi okoline od +5°C do +45°C. Izvor svjetlosti je LED traka, efektivnog svjetlosnog toka 100lm. Autonomija svjetiljke 3h, u trajnom spoju, CLII,  s piktogramskom naljepnicom usmjerenja.</t>
  </si>
  <si>
    <t>Isporuka i ugradnja kombiniranog-multikriterijskog javljača požara kao u stavci 4 s ugrađenim osjetnikom CO osjetljivosti 40 ppm CO plina (prema FprEN 54-26 ili jednakovrijedno___________________) i izolatorom pelje, komplet s podnožjem</t>
  </si>
  <si>
    <t>Isporuka i ugradnja kombinirane sirene/bljeskalice za ugradnju u zatvorenim prostorima  u skladu s EN 54-3 ili jednakovrijedno___________________ slijedećih karakteristika:
Radni napon: od 17 do 60 VDC
Frekvencija bljeskanja: 0,5 Hz ili 1 Hz (može se podesiti)
Struja alarma: 25 mA/0,5 Hz, 45 mA/1 Hz
Vrste tonova: 32 uklj. DIN ton i Slow Whoop ton (može se podesiti)
Glasnoća: 97 dB(A) ili smanjenje za -8 dB(A) (može se podesiti)</t>
  </si>
  <si>
    <t>Mjerenje i izdavanje certifikata o izvršenom mjerenju kvalitete instaliranih F/FTP veza
● sukladnost izmjerenih vrijednosti sa vrijednostima prema normi EN 50173-1  ili jednakovrijedno___________________za Cat.6 "Class E"
● rezultate dostaviti u elektroničkom obliku sortiranim po telekomunikacijskim područjima, s odgovarajućim oznakama</t>
  </si>
  <si>
    <t>minijaturni automatski prekidač sa VISI-TRIP i VISI-SAFE funkcionalnošću, prekidne moći Icu=10kA kod 415V AC prema IEC/EN 60947-2 ili jednakovrijedno__________________, tropolni 3P, 6A, B krivulje</t>
  </si>
  <si>
    <t>Ukoliko ponuditelj smatra da nešto nije jasno i/ili neispravno u projektno-tehničkoj dokumentaciji i/ili troškovniku, tada je ponuditelj dužan kroz postupak javne nabave zatražiti pojašnjenje/dopunu/izmjenu. Podnošenjem ponude ponuditelj potvrđuje da je troškovnik ispravan i jasan te da na temelju iste može izvesti sve potrebne radove do pune funkcionalnosti i uporabljivosti predmetne građevine.</t>
  </si>
  <si>
    <t>Dodatna ipitivanja - prema odredbama konzervatorskog nadzora</t>
  </si>
  <si>
    <t>Izmjera prema rasutoj masi.</t>
  </si>
  <si>
    <t>U CIJELOSTI IZRADA KOMPLET NOVE STOLARIJE (VANJSKIH PROZORA I VRATA.</t>
  </si>
  <si>
    <t xml:space="preserve">VANJSKA STOLARIJA - SA IZRADOM NOVE UNUTARNJE KLUPICE I IZRADOM NOVOG UŽLJEBLJENJA U POZICIJI UGRADNJE UNUTARNJIH IZO STAKALA </t>
  </si>
  <si>
    <t>Dobava i ugradnja dvokomponentnog predgotovljenog bescementnog visokoduktilnog reparaturnog morta ojačanog vlaknima. Mort je na bazi prirodnog hidrauličkog vapna (NHL) i eko-pucolana. Mort treba odgovarati specifikaciji morta HRN EN 998-1:2010 "ili jednakovrijedno _________" i HRN EN 998-2:2016 "ili jednakovrijedno ___________".</t>
  </si>
  <si>
    <t>Prije početka izvođenja radova sanacije pukotina injekcijskom smjesom izvršiti prethodna laboratorijska ispitivanja sukladno normi HRN EN 445:2000 "ili jednakovrijedno ___________", od strane ispitnog laboratorija akreditiranog prema HRN EN ISO/IEC 17025:2007 "ili jednakovrijedno ___________".</t>
  </si>
  <si>
    <t>Izravnati podlogu za polaganje sustava FRCM-a pomoću ravnog sloja dvokomponentnog morta visoke duktilnosti, ojačanog vlaknima; mort je na bazi prirodnog hidrauličkog vapna (NHL) i eko-pucolana. Mort treba odgovarati specifikaciji morta HRN EN 998-1:2010 "ili jednakovrijedno ___________" i HRN EN 998-2:2016 "ili jednakovrijedno ___________"</t>
  </si>
  <si>
    <t xml:space="preserve">Sav upotrebljeni materijal i finalni građevinski proizvodi moraju odgovarati postojećim tehničkim propisima i HR normama ili jednakovrijednim normama. Izvoditelj je dužan na zahtjev investitora i nadzornog inžinjera predočiti uzorke i prospekte za pojedine matrijale koji se planiraju upotrijebiti, kao i predočiti njihove ateste o kvaliteti, izdane od ovlaštene organizacije.
</t>
  </si>
  <si>
    <t>HRN S.B.D1.009. "ili jednakovrijedno _______" – vučeni crijepovi od gline,</t>
  </si>
  <si>
    <t>HRN S.B.D1.010. "ili jednakovrijedno _______"– prešani crijepovi od gline.</t>
  </si>
  <si>
    <t>HRN S.D.B7.020.  "ili jednakovrijedno _______" – tesano crnogorično drvo,</t>
  </si>
  <si>
    <t>HRN S.D.C1.040. i 041. "ili jednakovrijedno _______" – rezano crnogorično drvo</t>
  </si>
  <si>
    <t>HRN S.B.D1.009.  "ili jednakovrijedno _______" - vučeni crijepovi od gline,</t>
  </si>
  <si>
    <t>HRN S.B.D1.010.  "ili jednakovrijedno _______" - prešani crijepovi od gline,</t>
  </si>
  <si>
    <t>HRN S.D.B7.020.  "ili jednakovrijedno _______" - tesano crnogorično drvo ,</t>
  </si>
  <si>
    <t>HRN S.D.C1.040. i 041. "ili jednakovrijedno _______" - rezano crnogorično drvo.</t>
  </si>
  <si>
    <t>HRN C.B3.021. "ili jednakovrijedno _______" - čelik</t>
  </si>
  <si>
    <t>HRN C.B5.021.  "ili jednakovrijedno _______" - valjani čelični profili</t>
  </si>
  <si>
    <t>HRN D.C1.021-041.  "ili jednakovrijedno _______" - rezana građa</t>
  </si>
  <si>
    <t>HRN M.B4.020-100.  "ili jednakovrijedno _______" - čavli</t>
  </si>
  <si>
    <t xml:space="preserve">HRN G.D9.220.  "ili jednakovrijedno _______" - čavli za pištolj. </t>
  </si>
  <si>
    <t>ST. 6. dim. 97/103cm - JEDNOKRILNI ZAOKRETNI PROZO</t>
  </si>
  <si>
    <t xml:space="preserve">ST. 1. dim. 114/212cm - DVOKRILNA JEDNODJELNA VRATA - GLAVNI ULAZ  </t>
  </si>
  <si>
    <t xml:space="preserve">ST. 2. dim. 114/212cm - DVOKRILNI ZAOKRETNI PROZOR SA ODKLOPNIM NADSVJETLOM </t>
  </si>
  <si>
    <t xml:space="preserve">ST. 3. dim. 124/220cm - DVOKRILNI ZAOKRETNI PROZOR SA ODKLOPNIM NADSVJETLOM  </t>
  </si>
  <si>
    <t>ST. 2. dim. 114/212cm - DVOKRILNI ZAOKRETNI PROZOR SA ODKLOPNIM NADSVJETLOM - PROMJENA SMJERA OTVARANJA -EVAKUACIJSKI PROZOR</t>
  </si>
  <si>
    <t xml:space="preserve">UGRADNJA MREŽICE </t>
  </si>
  <si>
    <t>Stavka se izvodi specijalnim sidrenim vijcima 8×180mm</t>
  </si>
  <si>
    <t>Prozori sa središnjim ovjesom, lamelirani profil dim. 94/160cm, STAKLO SA ZVUČNOM IZOLACIJOM.</t>
  </si>
  <si>
    <t>Oplata i skela sustav uključeni.</t>
  </si>
  <si>
    <r>
      <t xml:space="preserve">HRN U.F2.024/80 </t>
    </r>
    <r>
      <rPr>
        <sz val="8"/>
        <rFont val="Arial"/>
        <family val="2"/>
        <charset val="238"/>
      </rPr>
      <t>"ili jednakovrijedno _________" - Završni radovi u građevinarstvu. Tehnički uvjeti izvođenja izolacijskih radova na ravnim krovovima.</t>
    </r>
  </si>
  <si>
    <t>Ukoliko ponuditelj smatra da nešto nije jasno i/ili neispravno u projektno-tehničkoj dokumentaciji i/ili troškovniku, tada je ponuditelj dužan kroz postupak javne nabave zatražiti pojašnjenje/dopunu/izmjenu. 
Podnošenjem ponude ponuditelj potvrđuje da je troškovnik ispravan i jasan te da na temelju iste može izvesti sve potrebne radove do pune funkcionalnosti i uporabljivosti predmetne građevine.</t>
  </si>
  <si>
    <t>Obračun se vrši prema postojećim normama GN - 301.5."ili jednakovrijedno _________" (ako nije drugačije određeno opisom stavke)</t>
  </si>
  <si>
    <r>
      <rPr>
        <b/>
        <sz val="8"/>
        <rFont val="Arial"/>
        <family val="2"/>
        <charset val="238"/>
      </rPr>
      <t xml:space="preserve">HRN U.J6.151/82 </t>
    </r>
    <r>
      <rPr>
        <sz val="8"/>
        <rFont val="Arial"/>
        <family val="2"/>
        <charset val="238"/>
      </rPr>
      <t>"ili jednakovrijedno _________" – Akustika u građevinarstvu. Standardne vrijednosti za ocjenu zvučne izolacije.</t>
    </r>
  </si>
  <si>
    <r>
      <rPr>
        <b/>
        <sz val="8"/>
        <rFont val="Arial"/>
        <family val="2"/>
        <charset val="238"/>
      </rPr>
      <t>HRN U.J6.201/89</t>
    </r>
    <r>
      <rPr>
        <sz val="8"/>
        <rFont val="Arial"/>
        <family val="2"/>
        <charset val="238"/>
      </rPr>
      <t xml:space="preserve"> "ili jednakovrijedno _________" – Akustika u građevinarstvu. Tehnički uvjeti za projektiranje i građenje zgrada.</t>
    </r>
  </si>
  <si>
    <t>Tehnički propis o racionalnoj uporabi energije i toplinskoj zaštiti u zgradama (NN 128/15, 70/18, 73/18, 86/18, NN 102/20)</t>
  </si>
  <si>
    <t xml:space="preserve">gruba žbuka M-5 (HRN U.M2.010 ili jednakovrijedno______________) </t>
  </si>
  <si>
    <t>Stavka se izvodi na prethodno izvedene, očvrsli i stabilni sloj grube žbuke, a izvodi se silikatnom žbukom u debljini cca 2mm na suhu i čvrstu površinu dimnjaka; u tonu i boji prema odobrenju konzervatora.</t>
  </si>
  <si>
    <t>RAVNA ŽBUKA - izvodi se u dva koraka - zatvaranje fuga i izravnavanje temeljnom žbukom, izvedba horizontalno hrapave površine, te grubo žbukanje sanacionom žbukom debljine do 3cm.</t>
  </si>
  <si>
    <t>PROFILACIJE - izvode se u 2 koraka - u svemu prema sondiranim profilacijama i izvedenim šablonama, čije je fiksiranje i osiguranje kontinuirane geometrije obuhvaćeno jediničnom cijenom stavke, na način da se na mjestima sidrenja odgovarajućim čeličnim trnovima i mrežicom žbuka obradi i pocinčanom armaturnom mrežicom, te se nakon toga provodi krpanje sa elementima zdrave opeke u dva sloja.</t>
  </si>
  <si>
    <t>VIJENCI - izvode se u 2 koraka - u svemu prema sondiranim profilacijama i izvedenim šablonama, čije je fiksiranje i osiguranje kontinuirane geometrije obuhvaćeno jediničnom cijenom stavke, na način da se na mjestima sidrenja odgovarajućim čeličnim trnovima i mrežicom žbuka obradi i pocinčanom armaturnom mrežicom, te se nakon toga provodi krpanje sa elementima zdrave opeke u dva sloja.</t>
  </si>
  <si>
    <t xml:space="preserve">Stavka obuhvaća izradu posebnog impregnacijsko-učvršćivačkog premaza na bazi esterasilicijeve kiseline. U svemu prema tehničkom listovima odabranog proizvođača gotove žbuke. </t>
  </si>
  <si>
    <t>Čišćenje preostalih površina do fine žbuke  mekanim vrtložnim mlazom  (predvidivo je i djelomično otpadanje odvojenih dijelova kamene mase).</t>
  </si>
  <si>
    <t>Premazivanje zidova sredstvom za grundiranje koje sadrži otapala sa učvršćujućim i hidrofobirajućim osobinama Nanosi se kistom, a sve prema uputama proizvođača. Poštovati vrijeme sušenja za slojeve koji slijede.</t>
  </si>
  <si>
    <t>RAVNA ŽBUKA - izvodi se u jednom koraku finom žbukom debljine zrna 1 DO MAX 2mm</t>
  </si>
  <si>
    <t>PROFILACIJE - izvode se u jednom koraku finom žbukom, debljine zrna 1 DO MAX 2mm, na prethodno pripremljenoj i izvučenoj podlozi</t>
  </si>
  <si>
    <t>VIJENCI -  - izvode se u jednom koraku finom žbukom, debljine zrna 1 DO MAX 2mm, na prethodno pripremljenoj i izvučenoj podlozi</t>
  </si>
  <si>
    <t>Premazivanje zidova sredstvom za grundiranje koje sadrži otapala sa učvršćujućim i hidrofobirajućim osobinama. Nanosi se kistom, a sve prema uputama proizvođača. Poštovati vrijeme sušenja za slojeve koji slijede.</t>
  </si>
  <si>
    <t>DIN-norme ili jednakovrijedne,</t>
  </si>
  <si>
    <t xml:space="preserve">Prije početka radova, Izvoditelj je dužan izvršiti pripremne radnje propisane Zakonom o gradnji (NN br.153/2013) i Zakonom zaštite na radu (NN 71/14, 118/14, 154/14). </t>
  </si>
  <si>
    <t xml:space="preserve">Za izvedbu varenih čeličnih elemenata potreban je veliki dokaz o sposobnosti prema DIN 18 800 dio 7 ili jednakovrijeno____________________, stavak 6. </t>
  </si>
  <si>
    <r>
      <t>Oblaganje kamenim pločama mora se obaviti u skladu s odredbama tehničkih propisa i uvjeta HRN- e ili jednakovrijednim normama</t>
    </r>
    <r>
      <rPr>
        <sz val="9"/>
        <rFont val="Arial"/>
        <family val="2"/>
      </rPr>
      <t>.</t>
    </r>
  </si>
  <si>
    <t>Čišćenje preostalih površina do fine žbuke  mekanim vrtložnim mlazom postupkom (predvidivo je i djelomično otpadanje odvojenih dijelova kamene mase).</t>
  </si>
  <si>
    <t>Svi elementi manifakturne plastike sa nakon pranja i utvrđivanja stvarnog opsega radova saniraju odgovarajućom metodologijom.</t>
  </si>
  <si>
    <t>Sve labave djelove učvrstiti odgovarajućim restaracijskim mortom. Nakon popunjavanja šupljina, po potrebi i učršćivanja putem pocinčanih ili trnoa od plemenitog čelika, kompletnu površinu je potrebno zagladiti slojem istog morta, te završno sve elemente premazati zaštitnim sredstvom, uz prethodno popunjavanje fuga odgovarajućim punilom za fuge, bez dodtaka cementa.</t>
  </si>
  <si>
    <t xml:space="preserve">Ličenje popravljene stolarije bojom na osnovi alkidne smole , do pune pokrivenosti sa svim potrebnim pripremnim radovima. Boja se nananosi špricanjem ili kistom. Prije nanošenja završne boje potrebna je impregnacija Priprema podloge i nanošenje boje u svemu prema uputama proizvođača boje. </t>
  </si>
  <si>
    <t>Bojanje zidova parodifuznom disperzivno - silikonskom bojom do pune pokrivenosti.</t>
  </si>
  <si>
    <t>Dobava i ugradba  kombinirane ekspanzivne vatrozaštitne pjene prema DIN 4102 d.9 ili jednakovrijedno_______________, za prolaze do maksimalnih dimenzija 600x400mm.</t>
  </si>
  <si>
    <t xml:space="preserve">vatrozaštitna pjena </t>
  </si>
  <si>
    <t xml:space="preserve">natpisna pločica </t>
  </si>
  <si>
    <t xml:space="preserve">a) 2P+E utičnica </t>
  </si>
  <si>
    <t>a) 2P+E utičnica</t>
  </si>
  <si>
    <t>Dobava, čišćenje, ispravljanje, sječenje, savijanje, postavljanje i vezivanje betonskog željeza B500B i mreža B500A, a sve u skladu s normom HRN EN 10080 ili jednakovrijednom____________________.</t>
  </si>
  <si>
    <t xml:space="preserve">Žbukati produžnom vapneno-cementnom žbukom (HRN U.M2.012. ili jednakovrijedna__________________).
Tlačna čvrstoća / CS lI (1,5-5,0 N/mm2)  
Čvrstoća prionjivosti / ≥ 0,2 N/mm2; SL:B
Vodoupojnost / Wc 0
Paropropusnost, μ / ≤ 15
Toplinska provodljivost, λ10, suho / 0,61 W/(m.K)
Razredba reakcije na požar / A1
sve u skladu s 
HRN EN 998-1:2016 ili jednakovrijedno__________________.
Žbuku izvesti potpuno ravnu i vertikalnu, a bridove oštre i ravne.  Stavka obuhvaća:  </t>
  </si>
  <si>
    <t xml:space="preserve">Žbukati produžnom vapneno-cementnom žbukom  (HRN U.M2.012. ili jednakovrijedna_______________.
Tlačna čvrstoća / CS lI (1,5-5,0 N/mm2)  
Čvrstoća prionjivosti / ≥ 0,2 N/mm2; SL:B
Vodoupojnost / Wc 0
Paropropusnost, μ / ≤ 15
Toplinska provodljivost, λ10, suho / 0,61 W/(m.K)
Razredba reakcije na požar / A1
sve u skladu s 
HRN EN 998-1:2016 ili jednakovrijedno____________.
Žbuku izvesti potpuno ravnu i vertikalnu, a bridove oštre i ravne.  Stavka obuhvaća:  </t>
  </si>
  <si>
    <t>gruba žbuka M-5 (HRN U.M2.010 ili jednakovrijedno______________)</t>
  </si>
  <si>
    <t>čelični lim HRN C.B4.011,  017,  030,  110,  113 ili jednakovrijedan_____________</t>
  </si>
  <si>
    <t>olovni lim HRN C.E4.040 ili jednakovrijedan____________</t>
  </si>
  <si>
    <t>bakreni lim HRN C.D4.500,  020 ili jednakovrijedan_____________</t>
  </si>
  <si>
    <t>HRN C.B4.024 kvadratno željezo ili jednakovrijedno_____________</t>
  </si>
  <si>
    <t>HRN C.B4.025 plosno željezo ili jednakovrijedno_______________</t>
  </si>
  <si>
    <t>HRN C.G6.020 okruglo željezo ili jednakovrijedno________________</t>
  </si>
  <si>
    <t>HRN C.B0.500 profilno željezo ili jednakovrijedno_______________</t>
  </si>
  <si>
    <t>HRN C.B4.110, 111, 112 čelični limovi ili jednakovrijedno___________</t>
  </si>
  <si>
    <t>HRN C.C4.060 rebrasti limovi od aluminija ili jednakovrijedno___________</t>
  </si>
  <si>
    <t>HRN C.C3.020 profili od aluminija ili jednakovrijedno___________</t>
  </si>
  <si>
    <t>HRN M.K3.032 okov za vrata i prozore ili jednakovrijedno_____________</t>
  </si>
  <si>
    <t>HRN U.J1.160 ispitivanje vratiju prema standardnom razvoju požara ili jednakovrijedno________________</t>
  </si>
  <si>
    <t>radioničkog uklanjanja hrđe u skladu s normiranim stupnjem čistoće Sa 21/2 prema DIN-EN-ISO 12944, Dio 4 ili jednakovrijedno_____________</t>
  </si>
  <si>
    <t>Dakle svi elementi vrata, protupožarnih stijena i slično moraju zadovoljiti ispitivanja prema normi DIN 4102 ili jednakovrijedno_____________, odnosno uvijete zaštite od požarnog dima sukladno normi DIN 18095 ili jednakovrijedno_______________, dakle svo ostakljenje mora zadovoljavati klasu F zaštite od požara, ukoliko projektom nije traženo drugčije (klasa G).</t>
  </si>
  <si>
    <t>Posebnu pozornost obratiti na okov i brave, koje moraju zadovoljiti normu EN 1634-1 ili jednakovrijednu_______________ u pogledu vatrootpornosti, odnosno uvjeta evakuacije i panik funkcionalnosti.</t>
  </si>
  <si>
    <t>Sva opločenja zidova, podova i sl. izvesti tamo gdje je to po projektu predviđeno. Izvedba mora zadovoljiti propise HRN U.F2.011 ili jednakovrijedno_____________.</t>
  </si>
  <si>
    <t>HRN U.F2.013 - tehnički uvjeti za izvođenje soboslikarskih radova ili jednakovrijedni__________________</t>
  </si>
  <si>
    <t>HRN U.F2.012 - tehnički uvjeti za izvođenje ličilačkih radova  ili jednakovrijedni_________________</t>
  </si>
  <si>
    <t>HRN B.C1.030 - gips  ili jednakovrijedni____________</t>
  </si>
  <si>
    <t>HRN H.K2.015 - kalijev sapun  ili jednakovrijedni_______________</t>
  </si>
  <si>
    <t>HRN B.C1.020 - hidratizirano vapno  ili jednakovrijedni____________</t>
  </si>
  <si>
    <t>HRN H.C5.020 - firnis lanenog ulja  ili jednakovrijedni___________</t>
  </si>
  <si>
    <t>HRN H.C1.034 - cinkov kromat  ili jednakovrijedni_____________</t>
  </si>
  <si>
    <t>HRN H.C1.002 - uljane boje i lakovi  ili jednakovrijedni______________</t>
  </si>
  <si>
    <t xml:space="preserve">Dobava i ugradnja dekorativne paropropusne boje na bazi siloksana (Sd = 0,029m), na podlogu pripremljenu sa temeljnim premazom na bazi siloksana (Sd = 0,001m). Karakteristike boje: specfična gustoća mort: min. 1.6 ± 0.05 kg/L, paropropusnost: Sd = maks. 0.375m (UNI 9233 ili jednakovrijedan___________________).                                                            </t>
  </si>
  <si>
    <t>Stavka se izvodi po namicanju čeličnih profila na poziciji ojačanja - izrade prodora, a obuhvaća dobavu materijala i izradu ležaja podljevnim mortom kao karakteristika kao:
kemijska baza: epoksidalna smola ili jednakovrijedno____________;
gustoća: 2’140 kg/m3  ili jednakovrijedno_____________;
Debljina sloja: Minimalna debljina / 12 mm, Maksimalna debljina/ 50 mm;
Koeficjent upijanja vode W: 0.12% (7 dana) prema ASTM C413 ili jednakovrijedno_____________;
Promjena volumena: Linearno skupljanje: -0,012% prema ASTM C531 ili jednakovrijedno______________;
Koeficijent termalne ekspanzije: 2.2x10-5mm/mm/°C (Temp.raspon -30°C-+30°C) prema ASTM C531 ili jednakovrijedno_______________;
Termalna stabilnost: HDT = +54°C (7 dana / +23°C) prema ISO 75 ili jednakovrijedno__________________;
Efektivna površina nalijeganja: &gt; 90% prema ASTM C 1339 ili jednakovrijedno_______________;</t>
  </si>
  <si>
    <t>c.</t>
  </si>
  <si>
    <t>d.</t>
  </si>
  <si>
    <t xml:space="preserve">WC ŠKOLJKA SA PRIPADNOM DASKOM I VODOKOTLIĆEM </t>
  </si>
  <si>
    <t>BIDE SA PRIPRADNOM OPREMOM</t>
  </si>
  <si>
    <t xml:space="preserve"> - Dimenzije i težina: ± 10%</t>
  </si>
  <si>
    <t>DIN 18365 polaganje podnih obloga (Podsjetnik BEB), ili jednakovrijedna ______________</t>
  </si>
  <si>
    <t>DIN 18560 estrih u graditeljstvu DIN 18195 brtvljenje građevine, ili jednakovrijedna ________________</t>
  </si>
  <si>
    <t>DIN 18202 mjerne tolerancije u visokogradnji, ili jednakovrijedna ___________________</t>
  </si>
  <si>
    <t>DIN 4102 vatrootporna svojstva građevinskog materijala i građevinskih elemenata, ili jednakovrijedna ________________</t>
  </si>
  <si>
    <t>DIN 4109 zvučna izolacija u visokogradnji, ili jednakovrijedna ___________________</t>
  </si>
  <si>
    <t>pocinčani lim HRN C.B4.081ili jednakovrijedan__________, HRN C.E4.020 ili jednakovrijedan__________</t>
  </si>
  <si>
    <t>limovi od aluminija ili aluminijskih legura HRN C.C4.020,  025,  030,  050,  051, ili jednakovrijedan__________, HRN C.C4.060 - 062,  120,  150 ili jednakovrijedan______________</t>
  </si>
  <si>
    <t>stropna podloga prema DIN 18168 ili jednakovrijedno _____________</t>
  </si>
  <si>
    <t>Temeljni materijal obloga (kamen) mora u svemu odgovarati zahtjevima iz opisa, a naročito po obliku, veličini i klasi i točnosti oblika, odredbama HRN B.B3.200. ili jednakovrijedno _______________</t>
  </si>
  <si>
    <t>Oblik, veličina, obrada i klasa kamenog materijala (ploča) utvrđuje se prilikom isporuke kod proizvođača ili na gradilišnom odlagalištu na normom propisani način (HRN B.B3.200) ili jednakovrijedna ___________</t>
  </si>
  <si>
    <t>špric (HRN U.M2.010 ili jednakovrijedno____________________),</t>
  </si>
  <si>
    <t>DIN 18299 opća pravila za građevinske radove ili jednakovrijedna _____________________,</t>
  </si>
  <si>
    <t>DIN 18353 izrada estriha, ili jednakovrijedna___________________</t>
  </si>
  <si>
    <t>PREMA ZAKONU O OBNOVI ZGRADA OŠTEĆENIH POTRESOM NA PODRUČJU GRADA ZAGREBA, KRAPINSKO-ZAGORSKE ŽUPANIJE, ZAGREBAČKE ŽUPANIJE, SISAČKO-MOSLAVAČKE ŽUPANIJE I KARLOVAČKE ŽUPANIJE
(NN 102/20, 10/21, 117/21)</t>
  </si>
  <si>
    <t>SVE RADOVE RUŠENJA I KONSTRUKTIVNE OBNOVE IZVODITI UZ STALNI STRUČNI NADZOR NARUČITELJA I KONZERVATORSKI NADZOR Gradskog zavoda za zaštitu spomenika kulture i prirode (u daljnjem tekstu GZZZSKP); PO POTREBI ANGAŽIRATI I RESTAURATORSKI NADZOR; PRIJE POČETKA IZVOĐENJA RADOVA IZVOĐAČ JE U OBAVEZI PROVESTI KOORDINACIJU SVIH SPOMENUTIH SUDIONIKA U GRADNJI UZ PREDOČENJE TERMINSKOG PLANA, KAO I KASNIJE U FAZI IZVOĐENJA - SVE RADOVE  OBAVEZNO PROVODITI SA SLUŽBENIM PREDSTAVNIKOM GZZZSKP</t>
  </si>
  <si>
    <t>Maksimalan razmak za čišćenje, sa vrtložnim mlazom prema površini objekta, određuje se probama, a ne smije prekoračiti 30 cm.</t>
  </si>
  <si>
    <t xml:space="preserve">Elementi instalacije kao sklopke, priključnice, tipkala i sl. trebaju biti istog proizvođača. U stavkama gdje se spominju kompleti za smještaj određenog broja modula, uzeti u obzir, nabavu kutije, nosivog okvira i pokrovne ploče (ukrasne maske). Kod ponude priključnica kako 2P+E, tako i 2P, dati cijenu za univerzalnu priključnicu. U cijenu svakog kompleta uračunati sve građevinske radnje i predradnje potrebne za izvedbu podžbuknih kompleta.
U svim stavkama gdje se spominje oprema, treba biti obuhvaćena nabava, doprema na gradilište, montaža i spajanje. Nabavka opreme može se obaviti samo nakon konzultacije sa Investitorom, nadzornim organom ili glavnim projektantom, vezano za tip, boju, i slično. Svi elementi instalacije koje ugrađuje Izvođač moraju imati potrebne ateste izdate od ovlaštene organizacije u Hrvatskoj ili jednakovrijedne europske certifikate. Izvođač je dužan prije početka radova upoznati se u potpunosti sa organizacijom kompleksa, projektom električnih instalacija i željama Investitora. </t>
  </si>
  <si>
    <t xml:space="preserve">Sva potrebna električna spajanja do pune funkcionalnosti uključujući sav spojni i montažni materijal (izolirane stopice i tuljci, varenja optičke niti, Cu/Sn stopice, vijci, PVC cijevi svih vrsta, izolir trake, epoksi smole eventualno unutarnju rasvjetu i termiku, bitumenski premazi i sl.
Svi pripadni pripremni odnosno završni radovi uključujući čišćenja, odnošenja viška i zaostalog materijala.
Instalacije moraju biti izvedene u skladu sa važećom zakonskom regulativon, propisima i normama. Sva oprema mora imati propisnu atestnu dokumentaciju za kontrolu kvalitete sukladno važećim europskim direktivama.  Svi kabelski vodovi u šlicevima moraju biti u zaštitnim cijevima. </t>
  </si>
  <si>
    <t>Dobava i ugradnja perforirane kabelske ljestve GKO 200/60 mm za vodove slabe struje. Ljestve se postavljaju u vertikali te stavka obuhvaća sav spojni, montažni i pričvrsni materijal.</t>
  </si>
  <si>
    <t>Dobava i montaža satelitske antene Al, promjera 105cm. Frekvencijsko područje: 10.70-12.75 GHz, Dobit na 11.70 GHz: 39.4 dBi
X-polarizacija: &gt;28 dB, Efikasnost: 70%
Offset kut: 21.0°, Tip reflektora antene: offset (F/D 0.66), Širina zrake: 1.7°, Podesiv kut nagiba: 0-80°, Radna temeratura : -30°C do +70°C, materijal izrade antene: plastificirani aluminj</t>
  </si>
  <si>
    <t>Dobava i montaža držača drugog LNB za antene promjera 85-125cm</t>
  </si>
  <si>
    <t>Dobava i polaganje koaksijalnog kabela 7mm/75ohma, trostruko oplašten, A klasa, crni, UV otporan</t>
  </si>
  <si>
    <t>Dobava i montaža satelitskog konvertera sa izlazima LV/LH/HV/HH, uski vrat</t>
  </si>
  <si>
    <t>Dobava i montaža programibilnog pojačala/pretvarača FM/DAB-VHF/2xUHF, 4 antenska ulaza: FM / DAB-VHF / 2xUHF, fleksibilna matrica s 15 filtara po 1 ... 6 MUX-u za pojedinačnu obradu kanala na bilo koji izlazni kanal, AGC u stvarnom vremenu odvojeno na svim multipleksima, potiskivanje susjednih kanala od 50 dB, automatsko prebacivanje između odbijanja LTE 700-5G i 800-4G, mogućnost kompenzacije nagiba kabela smanjenjem FM i DAB-VHF izlazne razine u usporedbi s UHF razinom, postavljanje zaključavanja sigurnosnim kodom, mogućnost daljinskog napajanja za predpojačala 0/12/24 VDC, desktop PSU s Euro mrežnim utikačem</t>
  </si>
  <si>
    <t>Dobava i polaganje koaksijalnog kabela 7mm/75ohma, trostruko oplašten, A klasa, bijeli</t>
  </si>
  <si>
    <r>
      <t xml:space="preserve">Centrala za odimljavanje, 240W, interni kapacitet 7Ah, BUS komunikacija, mogućnost grupiranja motora u 1 grupu, napajanje centrale 230V, izlazna struja (max.) 8A,  izlaz za komponente 24V, VdS, osigurana autonomija 72h. U skladu sa EN 12101-10 ili jednakovrijedno___________________. Mogućnost podešavanja funkcija putem USB sučelja </t>
    </r>
    <r>
      <rPr>
        <sz val="11"/>
        <color theme="1"/>
        <rFont val="Calibri"/>
        <family val="2"/>
        <charset val="238"/>
        <scheme val="minor"/>
      </rPr>
      <t>s softverom</t>
    </r>
    <r>
      <rPr>
        <sz val="11"/>
        <rFont val="Calibri"/>
        <family val="2"/>
        <scheme val="minor"/>
      </rPr>
      <t>.  Mogućnost nadogradnje sa IO420 za spajanje na CNUS putem BACnet-a. Osigurati beznaponski kontakt centralnog požarnog sustava za automatsku aktivaciju</t>
    </r>
  </si>
  <si>
    <t>Ručni javljač / tipkalo, 24V DC, VdS, RAL 2011 orange
- za ručnu aktivaciju sustava
- LED prikaz stanja sustava (Alarm/ otvoreno/ stanje pripravnosti/ greška)
- mogućnost resetiranja sustava unutar javljača
- isporuka u metalnom kućištu sa ključem</t>
  </si>
  <si>
    <t>Vremenska stanica kiša/vjetar sa sa senzorom za kišu i vjetar, upravljačkom jedinicom, temperaturnim senzorom (električno grijanim).</t>
  </si>
  <si>
    <t>Elektromotor s polugom za otvaranje jednog krila vrata, 24V DC, 1.4 A, EV1.  Elektromotor treba postić otvaranje vrata od 90°.</t>
  </si>
  <si>
    <t>Konzola za vrata, izrađena od aluminija, tlačna sila 600N, vlačna sila 600N. Napon tijekom pogona 24 V ± 25 %, potrošnja struje max. 1.4A, trajanje uključenja 30%, preostala valovitost 20%, radne temperature -5+75°C, razred zaštite III, vrsta dodatne blokade pogon zaključavanja, RNWG ispitano, broj sinkronizacija pogona 2</t>
  </si>
  <si>
    <r>
      <rPr>
        <sz val="11"/>
        <rFont val="Calibri"/>
        <family val="2"/>
        <scheme val="minor"/>
      </rPr>
      <t xml:space="preserve">Samozaključavajuća panik brava za 2-krilna evakuacijska zaokretna vrata sa mogućnošću automatskog otvaranja vratnih krila.
Tehničke karakteristike:
 izrez za kruškasti cilindar,
- napajanje 24 V DC / 60 mA
- izbačaj glavnog zasuna 20 mm 
- pomoćni križni zasuni
- dimenzije 42x400x15.5mm
- razmak 92/72, dubina 35-100mm
</t>
    </r>
    <r>
      <rPr>
        <sz val="11"/>
        <rFont val="Calibri"/>
        <family val="2"/>
        <charset val="238"/>
        <scheme val="minor"/>
      </rPr>
      <t>- prema EN 179 ili jednakovrijedno______________, EN 1125 ili jednakovrijedno________________</t>
    </r>
    <r>
      <rPr>
        <sz val="11"/>
        <rFont val="Calibri"/>
        <family val="2"/>
        <scheme val="minor"/>
      </rPr>
      <t xml:space="preserve">
- radna temperatura -20° do +60°
- 9 mm prihvat kvake sa rascjepom
- načini rada: privremeno otvoreno, noćni rad, 
- za izlaze u nuždi, 
- za protupožarna vrata, 
- mehaničko samozaključavanje
- povratni signal statusa brave</t>
    </r>
  </si>
  <si>
    <t>Upravljački MPS mehanizam za elektromotornu bravu za režim rada vrata</t>
  </si>
  <si>
    <t>Elektromotor s polugom za otvaranje jednog krila vrata, 24V DC, 1.4 A, EV1. Navedeni elektromotor postiže otvaranje od 90°.</t>
  </si>
  <si>
    <t>Metalni prihvat za elektroprihvatnik i elektroprihvatnik</t>
  </si>
  <si>
    <t>Dobava montaža i spajanje zidnog niskonaponskog sklopnog bloka, tipski atestiranog u skladu sa standardom IEC 60439-1 ili jednakovrijedno_________________, prema shemi “RO-PODRUM”, stupnaj zaštite prema IEC 60529 ili jednakovrijedno_________________ a minimalno IP66, zaštićen sa polimer epoxy zaštitom u boji RAL 9001, uvod i odvod kabela s gornje strane. Dimenzija 330x430x200 mm (Š x V x D), Razdjelnik opremiti bravicama na vratima, nosačem za dokumentaciju, nosačima i pokrovnim pločama komponenata, stranicama, krovom i ostalim potrebnim mehaničkim priborom. Predviđene su vertikalne i horizontalne sabirnice za napajanje aparata. U razdjelnik ugraditi slijedeću opremu prema jednopolnoj shemi:</t>
  </si>
  <si>
    <t>Dobava montaža i spajanje zidnog ugradnog modularnog niskonaponskog razdjelnika, tipski atestiranog u skladu sa standardom IEC 60439-1 ili jednakovrijedno_________________, prema shemi “RO-POTKROVLJE”, stupnaj zaštite prema IEC 60529 ili jednakovrijedno_________________ a minimalno IP43, metalna puna vrata, uvod kabela s donje strane. U ormaru osigurati 30% rezervnog prostora. Razdjelnik opremiti bravicama na vratima, nosačem za dokumentaciju, nosačima i pokrovnim pločama komponenata, stranicama, i ostalim potrebnim mehaničkim priborom. Predviđene su vertikalne i horizontalne sabirnice za napajanje aparata. U razdjelnik ugraditi slijedeću opremu prema jednopolnoj shemi:</t>
  </si>
  <si>
    <t>Dobava, montaža i spajanje ugradne LED svjetiljke, čelično kućište, dimenzija 1197x297x44mm(±5%), PMMA difuzor, s optikom protiv bliještanja UGR&lt;19, snaga svjetiljke maksimalno 31W, svjetlosni tok svjetiljke minimalno 4300lm, standardna devijacija boje svjetla (SDCM) maksimalno 3, korelirana temperatura nijanse bijelog svjetla 4000K, indeks uzvrata boje minimalno 80, stupanj zaštite prema IEC 60529 ili jednakovrijedno_________________ a minimalno IP65, IK03, električna klasa II, temperaturno područje rada od -10˚C do +40˚C, svjetiljka treba imati ENEC certifikat ili jednakovrijedno___________________ i izjavu za potvrđivanje CE znaka ili jednakovrijedno___________________, životni vijek svjetiljke minimalno 50.000 sati pri 80% svjetlosnog toka</t>
  </si>
  <si>
    <t>Dobava, montaža i spajanje nadgradne zidne LED svjetiljke, aluminijsko kućište, stakleni difuzor, snaga svjetiljke maksimalno 13W, svjetlosni tok svjetiljke minimalno 910lm,  korelirana temperatura nijanse bijelog svjetla 3000K, indeks uzvrata boje minimalno 80, stupanj zaštite svjetiljke je IP65/IK04 u skladu sa standardom EN 60598  ili jednakovrijedno___________________(sa primjenjivim dijelovima standarda)., električna klasa I, životni vijek svjetiljke minimalno 50.000 sati pri 80% svjetlosnog toka</t>
  </si>
  <si>
    <t>Dobava, montaža i spajanje ugradne LED svjetiljke, aluminijsko kućište, promjera 240mm(±5%), s optikom protiv bliještanja UGR&lt;19, snaga svjetiljke maksimalno 15.5W, svjetlosni tok svjetiljke minimalno 2048lm, standardna devijacija boje svjetla (SDCM) maksimalno 3, korelirana temperatura nijanse bijelog svjetla 4000K, indeks uzvrata boje minimalno 80, stupanj zaštite svjetiljke je IP44/IK07 u skladu sa standardom EN 60598  ili jednakovrijedno___________________(sa primjenjivim dijelovima standarda), električna klasa II, temperaturno područje rada od -10˚C do +40˚C, svjetiljka treba imati izjavu za potvrđivanje CE znaka, životni vijek svjetiljke minimalno 90.000 sati pri 70% svjetlosnog toka</t>
  </si>
  <si>
    <t>Dobava, montaža i spajanje nadgradne LED svjetiljke, čelično kućište, dimenzije 1200x200x68.5mm(±5%), PMMA difuzor, s optikom protiv bliještanja UGR&lt;19, snaga svjetiljke maksimalno 31W, svjetlosni tok svjetiljke minimalno 4300lm, standardna devijacija boje svjetla (SDCM) maksimalno 3, korelirana temperatura nijanse bijelog svjetla 4000K, indeks uzvrata boje minimalno 80, stupanj zaštite svjetiljke je IP44/IK03 u skladu sa standardom EN 60598  ili jednakovrijedno___________________(sa primjenjivim dijelovima standarda), električna klasa I, temperaturno područje rada od -10˚C do +40˚C, svjetiljka treba imati ENEC certifikat ili jednakovrijedno___________________ i izjavu za potvrđivanje CE znaka ili jednakovrijedno___________________, životni vijek svjetiljke minimalno 50.000 sati pri 80% svjetlosnog toka</t>
  </si>
  <si>
    <t>Dobava, montaža i spajanje nadgradne LED svjetiljke, polikarbonatno kućište i difuzor, dimenzija 1215x80x76mm(±5%), snaga svjetiljke maksimalno 20.5W, svjetlosni tok svjetiljke minimalno 2700lm, standardna devijacija boje svjetla (SDCM) maksimalno 3, korelirana temperatura nijanse bijelog svjetla 4000K, indeks uzvrata boje minimalno 80, stupanj zaštite svjetiljke je IP65/IK08 u skladu sa standardom EN 60598  ili jednakovrijedno___________________(sa primjenjivim dijelovima standarda)., električna klasa I, temperaturno područje rada od -20˚C do +40˚C, svjetiljka treba imati ENEC certifikat ili jednakovrijedno___________________ i izjavu za potvrđivanje CE znaka ili jednakovrijedno___________________, životni vijek svjetiljke minimalno 50.000 sati pri 80% svjetlosnog toka</t>
  </si>
  <si>
    <t>Isporuka i ugradnja ulazno izlaznog modula  s ugrađenim izolatorom petlje i pripadajućom n/ž kutijom.   Modul ima mogućnost spajanja  dva programibilna izlazna releja i četiri monitorirana ulaza za prihvat beznaponskih kontakata. Svaki ulaz može se konfigurirati sa ili bez nadzora ( upotrebom otpornika 180Ώ kao "ulaz" ili "zona" , s ugrađenim izolatorom petlje   zajedno s pripadajućom n/ž kutijom
Radni napon: od 12 do 30 VDC
Potrošnja energije: 630 μA
Funkcija: 2 relejna izlaza, 4 primarna ulaza
Relejni izlaz: bistabilni relejni kontakt 230 V/2 A, (60 W)
Nadzirani ulazi: za beznaponske kontakte
Izolator kratkog spoja: integriran
Klasa zaštite: stupnaj zaštite prema IEC 60529 ili jednakovrijedno_________________ a minimalno IP66</t>
  </si>
  <si>
    <t>Isporuka i ugradnja ulazno izlaznog modula  s ugrađenim izolatorom petlje i pripadajućom n/ž kutijom.   Modul ima jedan programibil izlazni relej dva monitorirana ulaza za prihvat beznaponskih kontakata i jedan ulaz za nadzor DC napona do 30 V Svaki ulaz može se konfigurirati sa ili bez nadzora ( upotrebom otpornika 180Ώ kao "ulaz" ili "zona" , s ugrađenim izolatorom petlje   zajedno s pripadajućom n/ž kutijom.
Radni napon: od 12 do 30 VDC
Potrošnja energije: 550 μA
Funkcija: 1 relejni izlaz, 2 primarna ulaza, 1 naponski ulaz
Relejni izlaz: bistabilni relejni kontakt 230 V/2 A, (60 W)
Nadzirani ulazi: za beznaponske kontakte
Izolator kratkog spoja: integriran
Klasa zaštite: stupnaj zaštite prema IEC 60529 ili jednakovrijedno_________________ a minimalno IP66</t>
  </si>
  <si>
    <t>Isporuka i ugradnja ručnog javljača požara s ugrađenim izolatorom petlje stupnaj zaštite prema IEC 60529 ili jednakovrijedno_________________ a minimalno IP24. Aktivira se razbijanjem staklene pločice. Status aktivacije indiciran je putem ugrađene LED lampice i ostaje na snazi sve dok se ne zamijeni staklena pločica. Dostavlja se sa staklenom pločicom za aktivaciju i testerom za provjeru ispravnosti uređaja.
- Radni napon:           od 12 do 31 VDC 
- Struja mirovanja:      maks. 120 μA na 30 VDC
- Struja alarma:                      2,5 mA</t>
  </si>
  <si>
    <t>Zatvarač sa kliznom vodilicom i kočnicom, sila zatvaranja veličine 1-4 prema EN 1154 ili jednakovrijedno_______________, za vratna krila maksimalne širine 1100mm, podesiva sila i brzina zatvaranja, završni moment,  sa ublaživačem otvaranja. Ugradnja sa suprotne strane od spojnica.</t>
  </si>
  <si>
    <t>Zatvarač sa kliznom vodilicom, soft close mehanizmom, kočnicom i integriranim redoslijedniom zatvaranja, sila zatvaranja veličine 2-6 prema EN 1154 ili jednakovrijedno_______________, za vratna krila maksimalne širine 1100mm, podesiva sila i brzina zatvaranja i završni moment, sa ublaživačem otvaranja. Montaža sa strane suprotne od spojnica.</t>
  </si>
  <si>
    <t xml:space="preserve">1. Gustoća: minimalno 1,02 g/cm3 kod 20°C
2. Viskoznost: minimalno 12s u 4mm izljevne posude kod 20°C
3. Vezivo: Akrilat/alkid-sustav
4. Tonovi boje: 3384 bezbojni </t>
  </si>
  <si>
    <t>1. Gustoća: minimalno 1,1 g/cm³ kod +20°C,
2. Viskoznost: minimalno 800 mPas
3. Vezivo: kombinacija alkidne smole
4. Stupanj sjaja: svilenkasto sjajna
5. Točka zapaljivosti: minimalno 47°C
6. Tonovi boje: 2705 bijela</t>
  </si>
  <si>
    <t xml:space="preserve">1. gustoća: minimalno 0,85 g/cm3 pri 20°C
2. viskoznost: minimalno 32 sek. 3 mm
3. stupanj sjaja: svilenkasto-mat
4. miris: nakon sušenja bez mirisa
5. točka zapaljivosti: minimalno 63°C
6. Tonovi boje: 2250 pinija, 2251 tikovina, 2252 ebanovina, 2253 kesten, 2254 zelena, 2255 mahagonij,  2256 palisander, 2257 srebrno, siva, 2260 orah, 2261 bezbojni, 2262 bor, 2263 hrast rustikal, 2264 hrast svijetli, 2265 hemlock, 2268 bijela, 2269 plava, 2292 sol-zelena. 
</t>
  </si>
  <si>
    <t>1. Gustoća: minimalno 0,7 g / cm3 pri 20 °C 
2. Tlačna čvrstoća: 18 N / mm2; prema DIN 52185 ili jednakovrijedno________________
3. Snaga savijanja: 15 N / mm2; prema DIN 52186 ili jednakovrijedno________________
4. Otpornost na difuziju: μ = 30
5. E-modul: 4000 N / mm2; srednja vrijednost različitih uzoraka 
6. PU drvna zamjena, smola; gustoća: 1,13 prema DIN 53217 ili jednakovrijedno________________
7. miris smole: slab, aromatski
8. točka gorenja: 193 °C prema DIN 51758 ili jednakovrijedno________________</t>
  </si>
  <si>
    <t>Dobava montaža i spajanje  univerzalnog zidnog metalnog tipski testiranog prema IEC 61439-1 ili jednakovrijedno_________________, stupanj zaštite prema IEC 60529 ili jednakovrijedno_________________ a minimalno IP65, prema shemi “GRO”, nazivnog napona izolacije do 1000 V. Ormar se zatvara u gips kartonsku nišu tako da se stvori dojam ugradnog ormara. Ormar je izrađen od dvostruko dekapiranog čeličnog lima debljine 2mm RAL 3035. Opremljen s brtvom od pjenaste gume i bravom s dvostrukim umetkom. Ugradbene stepenaste gumene uvodnice, uključujući i stepenaste uvodnice za kabele potrebnog presjeka. U dnu i vrhu razdjelnika montira se L profil za pridržavanje kabela pomoću obuhvatnika odgovarajućeg presjeka. Dimenzije 700x500x260mm ( V x Š x D ). Dovod kabela je sa donje strane a odvod s gornje strane. Razdjelnik opremiti bravicama na vratima, nosačem za dokumentaciju i ostalim potrebnim mehaničkim priborom. U razdjelnik ugraditi slijedeću opremu prema jednopolnoj shemi:</t>
  </si>
  <si>
    <t>Dobava montaža i spajanje zidnog ugradnog modularnog niskonaponskog razdjelnika, tipski atestiranog u skladu sa standardom IEC 60439-1ili jednakovrijedno_________________, prema shemi “RO-KAT”, stupnja zaštite prema IEC 60529 ili jednakovrijedno_________________ a minimalno IP43, metalna puna vrata, uvod kabela s donje strane. U ormaru osigurati 30% rezervnog prostora. Razdjelnik opremiti bravicama na vratima, nosačem za dokumentaciju, nosačima i pokrovnim pločama komponenata, stranicama, i ostalim potrebnim mehaničkim priborom. Predviđene su vertikalne i horizontalne sabirnice za napajanje aparata. U razdjelnik ugraditi slijedeću opremu prema jednopolnoj shemi:</t>
  </si>
  <si>
    <t>R.b.</t>
  </si>
  <si>
    <t>opis stavke</t>
  </si>
  <si>
    <t>jed.mj.</t>
  </si>
  <si>
    <t>količina</t>
  </si>
  <si>
    <t>jed.cijena</t>
  </si>
  <si>
    <t>ukupno</t>
  </si>
  <si>
    <t>A.X.</t>
  </si>
  <si>
    <t>A.X.1. Vodovod i odvodnja</t>
  </si>
  <si>
    <t>A.X.1.1.</t>
  </si>
  <si>
    <t>A.X.1.2.</t>
  </si>
  <si>
    <t>A.X.1.3.</t>
  </si>
  <si>
    <t>A.X.1.4.</t>
  </si>
  <si>
    <t>A.X.1.5.</t>
  </si>
  <si>
    <t>A.X.1.6.</t>
  </si>
  <si>
    <t>A.X.1.7.</t>
  </si>
  <si>
    <t>A.X.1.8.</t>
  </si>
  <si>
    <t xml:space="preserve">A.X.1. </t>
  </si>
  <si>
    <t>VODOVOD I ODVODNJA UKUPNO</t>
  </si>
  <si>
    <t>A.X.2. GRIJANJE, HLAĐENJE I VENTILACIJA</t>
  </si>
  <si>
    <t>A.X.2.1.</t>
  </si>
  <si>
    <t>A.X.2.2.</t>
  </si>
  <si>
    <t>A.X.2.3.</t>
  </si>
  <si>
    <t>A.X.2.4.</t>
  </si>
  <si>
    <t>A.X.2.5.</t>
  </si>
  <si>
    <t>A.X.2.6.</t>
  </si>
  <si>
    <t>A.X.2.7.</t>
  </si>
  <si>
    <t>A.X.2.8.</t>
  </si>
  <si>
    <t>A.X.2.9.</t>
  </si>
  <si>
    <t>A.X.2.10.</t>
  </si>
  <si>
    <t>A.X.2.11.</t>
  </si>
  <si>
    <t>A.X.2.12.</t>
  </si>
  <si>
    <t>A.X.2.13.</t>
  </si>
  <si>
    <t>A.X.2.14.</t>
  </si>
  <si>
    <t xml:space="preserve">A.X.2. </t>
  </si>
  <si>
    <t>GRIJANJE, HLAĐENJE I VENTILACIJA UKUPNO</t>
  </si>
  <si>
    <t>A.X.3. ELEKTROINSTALACIJE</t>
  </si>
  <si>
    <t>A.X.3.1.</t>
  </si>
  <si>
    <t xml:space="preserve">A.X.3. </t>
  </si>
  <si>
    <t xml:space="preserve">VODOVOD I ODVODNJA </t>
  </si>
  <si>
    <t>GRIJANJE, HLAĐENJE I VENTILACIJA</t>
  </si>
  <si>
    <t xml:space="preserve"> ELEKTROINSTALACIJE</t>
  </si>
  <si>
    <t>A.X.1.</t>
  </si>
  <si>
    <t>A.X.2.</t>
  </si>
  <si>
    <t>A.X.3.</t>
  </si>
  <si>
    <t>DEMONTAŽA POSTOJEĆIH INSTALACIJA UKUPNO:</t>
  </si>
  <si>
    <t>1. SANITARNI UREĐAJI I GALANTERIJA</t>
  </si>
  <si>
    <t>1.9.</t>
  </si>
  <si>
    <t>1. UKUPNO SANITARNI UREĐAJI I GALANTERIJA</t>
  </si>
  <si>
    <t>2. INSTALACIJA HLADNE I TOPLE VODE</t>
  </si>
  <si>
    <t>2.10.</t>
  </si>
  <si>
    <t>2.11.</t>
  </si>
  <si>
    <t>2.12.</t>
  </si>
  <si>
    <t>2. UKUPNO INSTALACIJA HLADNE I TOPLE VODE</t>
  </si>
  <si>
    <t>3. INSTALACIJA UNUTARNJE HIDRANTSKE MREŽE</t>
  </si>
  <si>
    <t>3. UKUPNO INSTALACIJA UNUTARNJE HIDRANTSKE MREŽE</t>
  </si>
  <si>
    <t>4. INSTALACIJA HORIZONTALNE I VERTIKALNE KANALIZACIJE U GRAĐEVINI</t>
  </si>
  <si>
    <t>4. UKUPNO INSTALACIJA HORIZONTALNE I VERTIKALNE KANALIZACIJE U GRAĐEVINI</t>
  </si>
  <si>
    <t>5. VANJSKA INSTALACIJA VODOVODA I HIDRANTSKE MREŽE</t>
  </si>
  <si>
    <t>5.8.</t>
  </si>
  <si>
    <t>5.9.</t>
  </si>
  <si>
    <t>5.10.</t>
  </si>
  <si>
    <t>5.11.</t>
  </si>
  <si>
    <t>5.12.</t>
  </si>
  <si>
    <t>5.13.</t>
  </si>
  <si>
    <t>5.14.</t>
  </si>
  <si>
    <t>5.15.</t>
  </si>
  <si>
    <t>5.16.</t>
  </si>
  <si>
    <t>5.17.</t>
  </si>
  <si>
    <t>5.18.</t>
  </si>
  <si>
    <t>5.19.</t>
  </si>
  <si>
    <t>6. VANJSKA INSTALACIJA FEKALNE KANALIZACIJE I GRAĐEVINSKI RADOVI</t>
  </si>
  <si>
    <t xml:space="preserve">5. </t>
  </si>
  <si>
    <t>REKAPITULACIJA INSTALACIJA VODOVODA I ODVODNJE</t>
  </si>
  <si>
    <t>1.   INSTALACIJA GRIJANJA I HLAĐENJA</t>
  </si>
  <si>
    <t>2. INSTALACIJA VENTILACIJE</t>
  </si>
  <si>
    <t>3. PROTUPOŽARNA ZAŠTITA I ZAŠTITA NA RADU</t>
  </si>
  <si>
    <t xml:space="preserve">TROŠKOVNIK ELEKTRO INSTALACIJE
</t>
  </si>
  <si>
    <t>REKAPITULACIJA - ELEKTROTEHNIČKE INSTALACIJE</t>
  </si>
  <si>
    <t>B.VII.</t>
  </si>
  <si>
    <t>GRIJANJE HLAĐENJE I VENTILACIJA UKUPNO</t>
  </si>
  <si>
    <t xml:space="preserve">SVEUKUPNA REKAPITULACIJA A+B  </t>
  </si>
  <si>
    <t>B.VII.1</t>
  </si>
  <si>
    <t>TROŠKOVNIK GRIJANJA, HLAĐENJA I VENTILACIJE</t>
  </si>
  <si>
    <t>Pojedinačna zgrada -  Zgrada B (nekadašnja Vozarska vojarna)</t>
  </si>
  <si>
    <t>B.VIII.</t>
  </si>
  <si>
    <t xml:space="preserve">B.XII.  TROŠKOVNIK INSTALACIJA VODOVODA I ODVODNJE
</t>
  </si>
  <si>
    <t>B.XII.a</t>
  </si>
  <si>
    <t>B.XII.b</t>
  </si>
  <si>
    <t>premazivanjem (radionička izvdeba) 2-K epoksidni temeljni sloj s cink-fosfatom; sivo, odnosno temeljnim slojem s 2-K-epoksidnim željeznim tinjcem; srebrno sivo.</t>
  </si>
  <si>
    <r>
      <t xml:space="preserve">Dobava i ugradnja kombiniranog-multikriterijskog javljača požara s ugrađenim izolatorom pelje komplet s podnožjem sljedećih karakteristika:
- mogućnost odabira dimnih i/ili toplinskih karakteristika požara
-mogućnost pojedinačnog odabira klasa požara 
- podešavanje osjetljivosti na dim i toplinu prema normi EN 54  ili jednakovrijedno___________________
- onemogućavanje lažnih alarma putem procjene analize dima na temelju temperature (CUBUS prilagodba)
- procjena pred alarma na 30% i 75% od alarmnoga praga
- alarmni izlaz za vanjsku indikaciju alarma
- mogućnost odabira vremena korištenja javljača i vrijednosti razina onečišćenja
- radni napon:    12 - 30 VDC   
- struja mirovanja:            120μA
- Izlazna struja:              0,1 mA/1 mA/5 mA 
- Izlazni napon:              5 V ili 6,8 VDC programabilno
- Princip funkcioniranja: Tyndallov efekt (dim)
                                       NTC senzor (toplina)
- Osjetljivost na dim:      prema normi EN 54-7  ili jednakovrijedno___________________
- Osjetljivost na toplinu: prema normi EN 54-5  ili jednakovrijedno___________________(klasa A1, A2, B, indeks S i R u svim klasama)
- Klasa zaštite:               </t>
    </r>
    <r>
      <rPr>
        <sz val="11"/>
        <color rgb="FFFF0000"/>
        <rFont val="Calibri"/>
        <family val="2"/>
        <charset val="238"/>
        <scheme val="minor"/>
      </rPr>
      <t xml:space="preserve"> </t>
    </r>
    <r>
      <rPr>
        <sz val="11"/>
        <rFont val="Calibri"/>
        <family val="2"/>
        <charset val="238"/>
        <scheme val="minor"/>
      </rPr>
      <t xml:space="preserve">IP 44 ili jednakovrijedno___________________ </t>
    </r>
    <r>
      <rPr>
        <sz val="11"/>
        <rFont val="Calibri"/>
        <family val="2"/>
        <scheme val="minor"/>
      </rPr>
      <t>sa standardnim podnožjem
- komplet s podnožjem</t>
    </r>
  </si>
  <si>
    <t>Ispitivanje fizikalno - mehaničkih osobina kamena mora se obaviti prema HRN-a ili jednakovrijednim.</t>
  </si>
  <si>
    <t>Kontrolna jedinica za vrata 24V DC, 800mA</t>
  </si>
  <si>
    <t xml:space="preserve">Vretenasti elektromotor E250 NT / hod 750, 24V DC, 1.0 A, EV1. Maksimalna težina krila prozora iznosi 100kg.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</si>
</sst>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0\ &quot;kn&quot;"/>
    <numFmt numFmtId="168" formatCode="##&quot;.&quot;"/>
    <numFmt numFmtId="169" formatCode="\B\.\I\I\.##&quot;.&quot;"/>
    <numFmt numFmtId="170" formatCode="_-&quot;kn&quot;\ * #,##0.00_-;\-&quot;kn&quot;\ * #,##0.00_-;_-&quot;kn&quot;\ * &quot;-&quot;??_-;_-@_-"/>
    <numFmt numFmtId="171" formatCode="\A\.\I\.##&quot;.&quot;"/>
    <numFmt numFmtId="172" formatCode="\A\.\I\I\.##&quot;.&quot;"/>
    <numFmt numFmtId="173" formatCode="\A\.\I\I\I\.##&quot;.&quot;"/>
    <numFmt numFmtId="174" formatCode="\A\.\I\V\.##&quot;.&quot;"/>
    <numFmt numFmtId="175" formatCode="\A\.\V\.##&quot;.&quot;"/>
    <numFmt numFmtId="176" formatCode="\B\.\I\.##&quot;.&quot;"/>
    <numFmt numFmtId="177" formatCode="\A\.\V\I\.##&quot;.&quot;"/>
    <numFmt numFmtId="178" formatCode="@\."/>
    <numFmt numFmtId="179" formatCode="_(* #,##0_);_(* \(#,##0\);_(* &quot;-&quot;_);_(@_)"/>
    <numFmt numFmtId="180" formatCode="[$€-2]\ #,##0"/>
    <numFmt numFmtId="181" formatCode="_(&quot;$&quot;* #,##0.00_);_(&quot;$&quot;* \(#,##0.00\);_(&quot;$&quot;* &quot;-&quot;??_);_(@_)"/>
    <numFmt numFmtId="182" formatCode="0.00_)"/>
    <numFmt numFmtId="183" formatCode="\A\.&quot;0&quot;\.##&quot;.&quot;"/>
    <numFmt numFmtId="184" formatCode="&quot;3.&quot;##&quot;.&quot;"/>
    <numFmt numFmtId="185" formatCode="\A\.\I\X\.##&quot;.&quot;"/>
    <numFmt numFmtId="186" formatCode="\B\.\I\X\.##&quot;.&quot;"/>
    <numFmt numFmtId="187" formatCode="\U\.@\."/>
    <numFmt numFmtId="188" formatCode="#,##0.00_ ;[Red]\-#,##0.00\ "/>
    <numFmt numFmtId="189" formatCode="\B\.&quot;II.&quot;##&quot;.&quot;"/>
    <numFmt numFmtId="190" formatCode="\B\.&quot;III.&quot;##&quot;.&quot;"/>
    <numFmt numFmtId="191" formatCode="\B\.\I\V\.##&quot;.&quot;"/>
    <numFmt numFmtId="192" formatCode="\B\.&quot;V.&quot;##&quot;.&quot;"/>
    <numFmt numFmtId="193" formatCode="\B\.&quot;VI.&quot;##&quot;.&quot;"/>
    <numFmt numFmtId="194" formatCode="\B\.\V\I\.##&quot;.&quot;"/>
    <numFmt numFmtId="195" formatCode="\B\.\V\I\I\.##&quot;.&quot;"/>
    <numFmt numFmtId="196" formatCode="\B\.\V\I\I\I\.##&quot;.&quot;"/>
    <numFmt numFmtId="197" formatCode="0.00;[Red]0.00"/>
    <numFmt numFmtId="198" formatCode="_-* #,##0.00\ [$kn-41A]_-;\-* #,##0.00\ [$kn-41A]_-;_-* &quot;-&quot;??\ [$kn-41A]_-;_-@_-"/>
    <numFmt numFmtId="199" formatCode="#,##0.00\ &quot;kn&quot;;[Red]#,##0.00\ &quot;kn&quot;"/>
    <numFmt numFmtId="200" formatCode="0."/>
    <numFmt numFmtId="201" formatCode="#,##0.00\ [$EUR];[Red]#,##0.00\ [$EUR]"/>
    <numFmt numFmtId="202" formatCode="&quot;- &quot;0"/>
    <numFmt numFmtId="203" formatCode="\B\.\V\I\I\.\-\P\P\.##&quot;.&quot;"/>
    <numFmt numFmtId="204" formatCode="\B\.\X\.##&quot;.&quot;"/>
    <numFmt numFmtId="205" formatCode="\B\.\X\I\.##&quot;.&quot;"/>
  </numFmts>
  <fonts count="20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Narrow"/>
      <family val="2"/>
      <charset val="238"/>
    </font>
    <font>
      <b/>
      <sz val="10"/>
      <name val="Arial Narrow"/>
      <family val="2"/>
      <charset val="238"/>
    </font>
    <font>
      <b/>
      <sz val="12"/>
      <name val="Arial Narrow"/>
      <family val="2"/>
      <charset val="238"/>
    </font>
    <font>
      <b/>
      <sz val="11"/>
      <name val="Arial Narrow"/>
      <family val="2"/>
      <charset val="238"/>
    </font>
    <font>
      <sz val="12"/>
      <name val="Arial Narrow"/>
      <family val="2"/>
      <charset val="238"/>
    </font>
    <font>
      <sz val="11"/>
      <name val="Arial Narrow"/>
      <family val="2"/>
      <charset val="238"/>
    </font>
    <font>
      <sz val="11"/>
      <name val="Arial"/>
      <family val="2"/>
      <charset val="238"/>
    </font>
    <font>
      <sz val="12"/>
      <name val="CRO_Swiss_Light-Normal"/>
      <charset val="238"/>
    </font>
    <font>
      <sz val="9"/>
      <name val="Arial"/>
      <family val="2"/>
      <charset val="238"/>
    </font>
    <font>
      <sz val="10"/>
      <name val="Arial"/>
      <family val="2"/>
    </font>
    <font>
      <sz val="11"/>
      <name val="Arial CE"/>
      <charset val="238"/>
    </font>
    <font>
      <sz val="9"/>
      <name val="Arial CE"/>
      <family val="2"/>
      <charset val="238"/>
    </font>
    <font>
      <sz val="10"/>
      <name val="Helv"/>
    </font>
    <font>
      <sz val="8"/>
      <name val="Arial"/>
      <family val="2"/>
      <charset val="238"/>
    </font>
    <font>
      <b/>
      <sz val="8"/>
      <name val="Arial"/>
      <family val="2"/>
      <charset val="238"/>
    </font>
    <font>
      <sz val="10"/>
      <name val="Arial"/>
      <family val="2"/>
      <charset val="238"/>
    </font>
    <font>
      <sz val="10"/>
      <name val="Arial"/>
      <family val="2"/>
      <charset val="238"/>
    </font>
    <font>
      <sz val="9"/>
      <name val="Genev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Times New Roman CE"/>
      <family val="1"/>
    </font>
    <font>
      <sz val="12"/>
      <name val="Times New Roman CE"/>
      <family val="1"/>
    </font>
    <font>
      <sz val="11"/>
      <name val="Arial"/>
      <family val="2"/>
    </font>
    <font>
      <sz val="10"/>
      <color indexed="8"/>
      <name val="Arial"/>
      <family val="2"/>
    </font>
    <font>
      <sz val="10"/>
      <name val="Arial"/>
      <family val="2"/>
      <charset val="238"/>
    </font>
    <font>
      <b/>
      <sz val="9"/>
      <name val="Arial"/>
      <family val="2"/>
      <charset val="238"/>
    </font>
    <font>
      <b/>
      <sz val="10"/>
      <name val="Arial"/>
      <family val="2"/>
      <charset val="238"/>
    </font>
    <font>
      <sz val="6"/>
      <name val="Arial"/>
      <family val="2"/>
      <charset val="238"/>
    </font>
    <font>
      <b/>
      <sz val="12"/>
      <name val="Arial"/>
      <family val="2"/>
      <charset val="238"/>
    </font>
    <font>
      <sz val="12"/>
      <name val="Arial"/>
      <family val="2"/>
      <charset val="238"/>
    </font>
    <font>
      <b/>
      <sz val="14"/>
      <name val="Arial"/>
      <family val="2"/>
      <charset val="238"/>
    </font>
    <font>
      <sz val="14"/>
      <name val="Arial"/>
      <family val="2"/>
      <charset val="238"/>
    </font>
    <font>
      <b/>
      <sz val="9"/>
      <name val="Arial Narrow"/>
      <family val="2"/>
      <charset val="238"/>
    </font>
    <font>
      <sz val="6"/>
      <name val="Arial Narrow"/>
      <family val="2"/>
      <charset val="238"/>
    </font>
    <font>
      <sz val="8"/>
      <name val="Arial Narrow"/>
      <family val="2"/>
      <charset val="238"/>
    </font>
    <font>
      <i/>
      <sz val="7"/>
      <name val="Arial"/>
      <family val="2"/>
      <charset val="238"/>
    </font>
    <font>
      <b/>
      <sz val="8"/>
      <name val="Arial"/>
      <family val="2"/>
    </font>
    <font>
      <sz val="8"/>
      <name val="Arial"/>
      <family val="2"/>
    </font>
    <font>
      <b/>
      <sz val="13"/>
      <name val="Arial"/>
      <family val="2"/>
      <charset val="238"/>
    </font>
    <font>
      <sz val="11"/>
      <color theme="1"/>
      <name val="Calibri"/>
      <family val="2"/>
      <charset val="238"/>
      <scheme val="minor"/>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u/>
      <sz val="10"/>
      <color theme="10"/>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0"/>
      <color theme="1"/>
      <name val="Arial"/>
      <family val="2"/>
      <charset val="238"/>
    </font>
    <font>
      <sz val="10"/>
      <color rgb="FFFF0000"/>
      <name val="Arial"/>
      <family val="2"/>
      <charset val="238"/>
    </font>
    <font>
      <sz val="8"/>
      <color rgb="FFFF0000"/>
      <name val="Arial"/>
      <family val="2"/>
      <charset val="238"/>
    </font>
    <font>
      <b/>
      <sz val="8"/>
      <color rgb="FFFF0000"/>
      <name val="Arial"/>
      <family val="2"/>
      <charset val="238"/>
    </font>
    <font>
      <sz val="8"/>
      <color rgb="FF0070C0"/>
      <name val="Arial"/>
      <family val="2"/>
      <charset val="238"/>
    </font>
    <font>
      <b/>
      <sz val="11"/>
      <color rgb="FF3F3F3F"/>
      <name val="Calibri"/>
      <family val="2"/>
      <charset val="238"/>
      <scheme val="minor"/>
    </font>
    <font>
      <sz val="12"/>
      <name val="Courier"/>
      <family val="1"/>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Sun DRACO"/>
      <family val="3"/>
    </font>
    <font>
      <sz val="10"/>
      <name val="Helv"/>
      <charset val="238"/>
    </font>
    <font>
      <sz val="10"/>
      <name val="Arial CE"/>
      <charset val="238"/>
    </font>
    <font>
      <sz val="11"/>
      <color indexed="8"/>
      <name val="Arial1"/>
      <charset val="1"/>
    </font>
    <font>
      <sz val="10"/>
      <name val="MS Sans Serif"/>
      <family val="2"/>
      <charset val="238"/>
    </font>
    <font>
      <sz val="11"/>
      <color rgb="FF000000"/>
      <name val="Calibri"/>
      <family val="2"/>
    </font>
    <font>
      <sz val="12"/>
      <name val="HRHelvetica"/>
    </font>
    <font>
      <sz val="8"/>
      <name val="Arial"/>
      <family val="2"/>
      <charset val="238"/>
    </font>
    <font>
      <b/>
      <sz val="9"/>
      <name val="Arial Black"/>
      <family val="2"/>
      <charset val="238"/>
    </font>
    <font>
      <b/>
      <sz val="10"/>
      <name val="Arial"/>
      <family val="2"/>
    </font>
    <font>
      <sz val="10"/>
      <color theme="1"/>
      <name val="Calibri"/>
      <family val="2"/>
      <charset val="238"/>
      <scheme val="minor"/>
    </font>
    <font>
      <sz val="10"/>
      <name val="Calibri"/>
      <family val="2"/>
      <scheme val="minor"/>
    </font>
    <font>
      <b/>
      <sz val="8"/>
      <color theme="0" tint="-0.499984740745262"/>
      <name val="Arial"/>
      <family val="2"/>
    </font>
    <font>
      <sz val="11"/>
      <name val="Arial Narrow"/>
      <family val="2"/>
    </font>
    <font>
      <sz val="10"/>
      <name val="Arial Narrow"/>
      <family val="2"/>
    </font>
    <font>
      <sz val="9"/>
      <name val="Arial"/>
      <family val="2"/>
    </font>
    <font>
      <sz val="10"/>
      <color indexed="8"/>
      <name val="Arial"/>
      <family val="2"/>
      <charset val="238"/>
    </font>
    <font>
      <b/>
      <sz val="7"/>
      <name val="Arial"/>
      <family val="2"/>
      <charset val="238"/>
    </font>
    <font>
      <u/>
      <sz val="8"/>
      <name val="Arial"/>
      <family val="2"/>
      <charset val="238"/>
    </font>
    <font>
      <b/>
      <sz val="10"/>
      <color theme="1"/>
      <name val="Arial"/>
      <family val="2"/>
    </font>
    <font>
      <b/>
      <sz val="8"/>
      <color theme="1"/>
      <name val="Arial"/>
      <family val="2"/>
    </font>
    <font>
      <sz val="8"/>
      <color theme="1"/>
      <name val="Arial"/>
      <family val="2"/>
    </font>
    <font>
      <b/>
      <u/>
      <sz val="8"/>
      <name val="Arial"/>
      <family val="2"/>
      <charset val="238"/>
    </font>
    <font>
      <sz val="8"/>
      <name val="Calibri"/>
      <family val="2"/>
      <scheme val="minor"/>
    </font>
    <font>
      <sz val="8"/>
      <color indexed="8"/>
      <name val="Calibri"/>
      <family val="2"/>
      <scheme val="minor"/>
    </font>
    <font>
      <b/>
      <sz val="11"/>
      <name val="High Tower Text"/>
      <family val="1"/>
    </font>
    <font>
      <sz val="12"/>
      <name val="Times New Roman"/>
      <family val="1"/>
    </font>
    <font>
      <sz val="11"/>
      <name val="Times New Roman"/>
      <family val="1"/>
    </font>
    <font>
      <i/>
      <sz val="11"/>
      <name val="Times New Roman"/>
      <family val="1"/>
      <charset val="238"/>
    </font>
    <font>
      <sz val="11"/>
      <name val="Times New Roman"/>
      <family val="1"/>
      <charset val="238"/>
    </font>
    <font>
      <b/>
      <sz val="11"/>
      <name val="Calibri"/>
      <family val="2"/>
      <charset val="238"/>
    </font>
    <font>
      <sz val="12"/>
      <name val="Calibri"/>
      <family val="2"/>
      <charset val="238"/>
    </font>
    <font>
      <i/>
      <sz val="11"/>
      <name val="Arial"/>
      <family val="2"/>
      <charset val="238"/>
    </font>
    <font>
      <sz val="11"/>
      <name val="Calibri"/>
      <family val="2"/>
      <charset val="238"/>
    </font>
    <font>
      <b/>
      <sz val="11"/>
      <name val="Times New Roman"/>
      <family val="1"/>
    </font>
    <font>
      <b/>
      <sz val="12"/>
      <name val="Calibri"/>
      <family val="2"/>
    </font>
    <font>
      <i/>
      <sz val="12"/>
      <name val="Times New Roman"/>
      <family val="1"/>
    </font>
    <font>
      <sz val="11"/>
      <color rgb="FF000000"/>
      <name val="Calibri"/>
      <family val="2"/>
      <charset val="204"/>
    </font>
    <font>
      <b/>
      <sz val="11"/>
      <name val="Calibri"/>
      <family val="2"/>
      <scheme val="minor"/>
    </font>
    <font>
      <sz val="11"/>
      <name val="Calibri"/>
      <family val="2"/>
      <scheme val="minor"/>
    </font>
    <font>
      <b/>
      <sz val="11"/>
      <name val="Calibri"/>
      <family val="2"/>
    </font>
    <font>
      <sz val="11"/>
      <name val="Calibri"/>
      <family val="2"/>
    </font>
    <font>
      <sz val="11"/>
      <color rgb="FFFF0000"/>
      <name val="Calibri"/>
      <family val="2"/>
    </font>
    <font>
      <u/>
      <sz val="11"/>
      <name val="Calibri"/>
      <family val="2"/>
    </font>
    <font>
      <sz val="8"/>
      <name val="Times New Roman"/>
      <family val="1"/>
    </font>
    <font>
      <b/>
      <sz val="24"/>
      <name val="High Tower Text"/>
      <family val="1"/>
    </font>
    <font>
      <sz val="10"/>
      <name val="Times New Roman"/>
      <family val="1"/>
    </font>
    <font>
      <sz val="20"/>
      <name val="Times New Roman"/>
      <family val="1"/>
      <charset val="238"/>
    </font>
    <font>
      <i/>
      <sz val="10"/>
      <name val="Times New Roman"/>
      <family val="1"/>
    </font>
    <font>
      <i/>
      <sz val="11"/>
      <name val="Calibri"/>
      <family val="2"/>
      <charset val="238"/>
    </font>
    <font>
      <i/>
      <sz val="10"/>
      <name val="Calibri"/>
      <family val="2"/>
      <charset val="238"/>
    </font>
    <font>
      <i/>
      <sz val="11"/>
      <name val="Times New Roman"/>
      <family val="1"/>
    </font>
    <font>
      <i/>
      <sz val="10"/>
      <name val="Arial"/>
      <family val="2"/>
      <charset val="238"/>
    </font>
    <font>
      <b/>
      <sz val="20"/>
      <name val="Calibri"/>
      <family val="2"/>
      <charset val="238"/>
    </font>
    <font>
      <sz val="14"/>
      <name val="Calibri"/>
      <family val="2"/>
      <charset val="238"/>
    </font>
    <font>
      <b/>
      <sz val="12"/>
      <name val="Calibri"/>
      <family val="2"/>
      <charset val="238"/>
    </font>
    <font>
      <i/>
      <sz val="12"/>
      <name val="Calibri"/>
      <family val="2"/>
      <charset val="238"/>
    </font>
    <font>
      <b/>
      <sz val="12"/>
      <name val="Century Gothic"/>
      <family val="2"/>
      <charset val="238"/>
    </font>
    <font>
      <sz val="9"/>
      <color theme="1"/>
      <name val="Century Gothic"/>
      <family val="2"/>
      <charset val="238"/>
    </font>
    <font>
      <sz val="12"/>
      <name val="Calibri"/>
      <family val="2"/>
    </font>
    <font>
      <sz val="12"/>
      <color theme="1"/>
      <name val="Calibri"/>
      <family val="2"/>
    </font>
    <font>
      <b/>
      <u/>
      <sz val="12"/>
      <name val="Calibri"/>
      <family val="2"/>
    </font>
    <font>
      <sz val="11"/>
      <color rgb="FF006100"/>
      <name val="Calibri"/>
      <family val="2"/>
      <charset val="238"/>
      <scheme val="minor"/>
    </font>
    <font>
      <b/>
      <sz val="12"/>
      <color indexed="8"/>
      <name val="Calibri"/>
      <family val="2"/>
    </font>
    <font>
      <sz val="11"/>
      <color rgb="FF9C5700"/>
      <name val="Calibri"/>
      <family val="2"/>
      <charset val="238"/>
      <scheme val="minor"/>
    </font>
    <font>
      <sz val="12"/>
      <color rgb="FFFF0000"/>
      <name val="Calibri"/>
      <family val="2"/>
    </font>
    <font>
      <sz val="12"/>
      <color rgb="FF0070C0"/>
      <name val="Calibri"/>
      <family val="2"/>
    </font>
    <font>
      <b/>
      <u/>
      <sz val="12"/>
      <name val="Calibri"/>
      <family val="2"/>
      <charset val="238"/>
    </font>
    <font>
      <b/>
      <sz val="14"/>
      <color rgb="FFC00000"/>
      <name val="Calibri"/>
      <family val="2"/>
      <charset val="238"/>
    </font>
    <font>
      <b/>
      <sz val="14"/>
      <name val="Calibri"/>
      <family val="2"/>
      <charset val="238"/>
    </font>
    <font>
      <sz val="12"/>
      <color indexed="8"/>
      <name val="Calibri"/>
      <family val="2"/>
      <charset val="238"/>
    </font>
    <font>
      <sz val="12"/>
      <color rgb="FFFF0000"/>
      <name val="Calibri"/>
      <family val="2"/>
      <charset val="238"/>
    </font>
    <font>
      <sz val="10"/>
      <name val="Calibri"/>
      <family val="2"/>
      <charset val="238"/>
    </font>
    <font>
      <sz val="12"/>
      <color theme="1"/>
      <name val="Calibri"/>
      <family val="2"/>
      <charset val="238"/>
    </font>
    <font>
      <b/>
      <sz val="10"/>
      <color indexed="10"/>
      <name val="Arial"/>
      <family val="2"/>
    </font>
    <font>
      <b/>
      <sz val="10"/>
      <name val="Calibri"/>
      <family val="2"/>
      <charset val="238"/>
    </font>
    <font>
      <b/>
      <sz val="11"/>
      <color rgb="FF000000"/>
      <name val="Calibri"/>
      <family val="2"/>
      <scheme val="minor"/>
    </font>
    <font>
      <sz val="11"/>
      <color rgb="FF000000"/>
      <name val="Calibri"/>
      <family val="2"/>
      <scheme val="minor"/>
    </font>
    <font>
      <sz val="10"/>
      <color rgb="FF000000"/>
      <name val="Open Sans"/>
      <family val="2"/>
    </font>
    <font>
      <sz val="11"/>
      <name val="Calibri"/>
      <family val="2"/>
      <charset val="238"/>
      <scheme val="minor"/>
    </font>
    <font>
      <sz val="11"/>
      <color theme="1"/>
      <name val="Arial"/>
      <family val="2"/>
      <charset val="238"/>
    </font>
    <font>
      <sz val="11"/>
      <color indexed="8"/>
      <name val="Arial"/>
      <family val="2"/>
      <charset val="238"/>
    </font>
    <font>
      <b/>
      <sz val="11"/>
      <color indexed="8"/>
      <name val="Calibri"/>
      <family val="2"/>
      <scheme val="minor"/>
    </font>
    <font>
      <sz val="11"/>
      <color indexed="8"/>
      <name val="Calibri"/>
      <family val="2"/>
      <scheme val="minor"/>
    </font>
    <font>
      <i/>
      <sz val="11"/>
      <name val="Calibri"/>
      <family val="2"/>
      <scheme val="minor"/>
    </font>
    <font>
      <sz val="11"/>
      <color theme="1"/>
      <name val="Calibri"/>
      <family val="2"/>
      <charset val="238"/>
    </font>
    <font>
      <b/>
      <sz val="15"/>
      <name val="Calibri"/>
      <family val="2"/>
      <charset val="238"/>
    </font>
    <font>
      <b/>
      <sz val="12"/>
      <color theme="1"/>
      <name val="Calibri"/>
      <family val="2"/>
      <charset val="238"/>
      <scheme val="minor"/>
    </font>
    <font>
      <sz val="8"/>
      <color rgb="FFFF0000"/>
      <name val="Arial"/>
      <family val="2"/>
    </font>
    <font>
      <b/>
      <sz val="8"/>
      <color rgb="FFFF0000"/>
      <name val="Arial"/>
      <family val="2"/>
    </font>
    <font>
      <sz val="10"/>
      <color rgb="FFFF0000"/>
      <name val="Arial Narrow"/>
      <family val="2"/>
      <charset val="238"/>
    </font>
    <font>
      <sz val="9"/>
      <color rgb="FFFF0000"/>
      <name val="Arial"/>
      <family val="2"/>
    </font>
    <font>
      <b/>
      <u/>
      <sz val="10"/>
      <name val="Arial Narrow"/>
      <family val="2"/>
      <charset val="238"/>
    </font>
    <font>
      <b/>
      <u/>
      <sz val="9"/>
      <name val="Arial"/>
      <family val="2"/>
      <charset val="238"/>
    </font>
    <font>
      <b/>
      <sz val="9"/>
      <name val="Arial"/>
      <family val="2"/>
    </font>
    <font>
      <sz val="11"/>
      <color rgb="FFFF0000"/>
      <name val="Calibri"/>
      <family val="2"/>
      <charset val="238"/>
      <scheme val="minor"/>
    </font>
    <font>
      <sz val="11"/>
      <color theme="1"/>
      <name val="Calibri"/>
      <family val="2"/>
      <scheme val="minor"/>
    </font>
    <font>
      <sz val="10"/>
      <name val="Arial"/>
      <family val="2"/>
    </font>
    <font>
      <b/>
      <sz val="6"/>
      <name val="Arial"/>
      <family val="2"/>
      <charset val="238"/>
    </font>
    <font>
      <sz val="6"/>
      <color theme="1"/>
      <name val="Arial"/>
      <family val="2"/>
      <charset val="238"/>
    </font>
    <font>
      <sz val="8"/>
      <color theme="1"/>
      <name val="Arial"/>
      <family val="2"/>
      <charset val="238"/>
    </font>
    <font>
      <sz val="12"/>
      <name val="Calibri"/>
      <family val="2"/>
      <charset val="238"/>
      <scheme val="minor"/>
    </font>
    <font>
      <b/>
      <sz val="12"/>
      <name val="Calibri"/>
      <family val="2"/>
      <charset val="238"/>
      <scheme val="minor"/>
    </font>
    <font>
      <sz val="12"/>
      <color theme="1"/>
      <name val="Calibri"/>
      <family val="2"/>
      <charset val="238"/>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s>
  <cellStyleXfs count="446">
    <xf numFmtId="0" fontId="0" fillId="0" borderId="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4" fillId="48" borderId="0" applyNumberFormat="0" applyBorder="0" applyAlignment="0" applyProtection="0"/>
    <xf numFmtId="0" fontId="29" fillId="20" borderId="1" applyNumberFormat="0" applyAlignment="0" applyProtection="0"/>
    <xf numFmtId="0" fontId="65" fillId="49" borderId="17" applyNumberFormat="0" applyAlignment="0" applyProtection="0"/>
    <xf numFmtId="0" fontId="30" fillId="0" borderId="2" applyNumberFormat="0" applyFill="0" applyAlignment="0" applyProtection="0"/>
    <xf numFmtId="0" fontId="31" fillId="21" borderId="3" applyNumberFormat="0" applyAlignment="0" applyProtection="0"/>
    <xf numFmtId="0" fontId="66" fillId="50" borderId="18" applyNumberFormat="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43" fontId="16" fillId="0" borderId="0" applyFont="0" applyFill="0" applyBorder="0" applyAlignment="0" applyProtection="0"/>
    <xf numFmtId="17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70" fontId="16" fillId="0" borderId="0" applyFont="0" applyFill="0" applyBorder="0" applyAlignment="0" applyProtection="0"/>
    <xf numFmtId="44" fontId="8"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0" fontId="7" fillId="0" borderId="0"/>
    <xf numFmtId="0" fontId="7" fillId="0" borderId="0"/>
    <xf numFmtId="0" fontId="67" fillId="0" borderId="0" applyNumberFormat="0" applyFill="0" applyBorder="0" applyAlignment="0" applyProtection="0"/>
    <xf numFmtId="0" fontId="68" fillId="51" borderId="0" applyNumberFormat="0" applyBorder="0" applyAlignment="0" applyProtection="0"/>
    <xf numFmtId="0" fontId="69" fillId="0" borderId="19" applyNumberFormat="0" applyFill="0" applyAlignment="0" applyProtection="0"/>
    <xf numFmtId="0" fontId="70" fillId="0" borderId="20" applyNumberFormat="0" applyFill="0" applyAlignment="0" applyProtection="0"/>
    <xf numFmtId="0" fontId="71" fillId="0" borderId="21" applyNumberFormat="0" applyFill="0" applyAlignment="0" applyProtection="0"/>
    <xf numFmtId="0" fontId="71" fillId="0" borderId="0" applyNumberFormat="0" applyFill="0" applyBorder="0" applyAlignment="0" applyProtection="0"/>
    <xf numFmtId="0" fontId="73" fillId="52" borderId="17" applyNumberFormat="0" applyAlignment="0" applyProtection="0"/>
    <xf numFmtId="0" fontId="42" fillId="0" borderId="0">
      <alignment horizontal="right" vertical="top"/>
    </xf>
    <xf numFmtId="0" fontId="43" fillId="0" borderId="0">
      <alignment horizontal="justify" vertical="top" wrapText="1"/>
    </xf>
    <xf numFmtId="0" fontId="42" fillId="0" borderId="0">
      <alignment horizontal="left"/>
    </xf>
    <xf numFmtId="0" fontId="43" fillId="0" borderId="0">
      <alignment horizontal="right"/>
    </xf>
    <xf numFmtId="4" fontId="43" fillId="0" borderId="0">
      <alignment horizontal="right" wrapText="1"/>
    </xf>
    <xf numFmtId="0" fontId="43" fillId="0" borderId="0">
      <alignment horizontal="right"/>
    </xf>
    <xf numFmtId="4" fontId="43" fillId="0" borderId="0">
      <alignment horizontal="right"/>
    </xf>
    <xf numFmtId="0" fontId="74" fillId="0" borderId="22" applyNumberFormat="0" applyFill="0" applyAlignment="0" applyProtection="0"/>
    <xf numFmtId="0" fontId="75" fillId="53" borderId="0" applyNumberFormat="0" applyBorder="0" applyAlignment="0" applyProtection="0"/>
    <xf numFmtId="0" fontId="32" fillId="22" borderId="0" applyNumberFormat="0" applyBorder="0" applyAlignment="0" applyProtection="0"/>
    <xf numFmtId="0" fontId="46" fillId="0" borderId="0"/>
    <xf numFmtId="0" fontId="8" fillId="0" borderId="0"/>
    <xf numFmtId="0" fontId="8" fillId="0" borderId="0"/>
    <xf numFmtId="0" fontId="8" fillId="0" borderId="0"/>
    <xf numFmtId="0" fontId="8" fillId="0" borderId="0"/>
    <xf numFmtId="0" fontId="8" fillId="0" borderId="0"/>
    <xf numFmtId="0" fontId="16" fillId="0" borderId="0"/>
    <xf numFmtId="0" fontId="19" fillId="0" borderId="0"/>
    <xf numFmtId="0" fontId="8" fillId="0" borderId="0"/>
    <xf numFmtId="0" fontId="26" fillId="0" borderId="0"/>
    <xf numFmtId="0" fontId="8" fillId="0" borderId="0"/>
    <xf numFmtId="4" fontId="8" fillId="0" borderId="0">
      <alignment horizontal="justify" vertical="top"/>
    </xf>
    <xf numFmtId="0" fontId="8" fillId="0" borderId="0"/>
    <xf numFmtId="0" fontId="61" fillId="0" borderId="0"/>
    <xf numFmtId="0" fontId="61" fillId="0" borderId="0"/>
    <xf numFmtId="0" fontId="61" fillId="0" borderId="0"/>
    <xf numFmtId="0" fontId="61" fillId="0" borderId="0"/>
    <xf numFmtId="0" fontId="61" fillId="0" borderId="0"/>
    <xf numFmtId="0" fontId="8" fillId="0" borderId="0"/>
    <xf numFmtId="0" fontId="61" fillId="0" borderId="0"/>
    <xf numFmtId="0" fontId="8" fillId="0" borderId="0"/>
    <xf numFmtId="0" fontId="8" fillId="0" borderId="0"/>
    <xf numFmtId="0" fontId="8" fillId="0" borderId="0"/>
    <xf numFmtId="0" fontId="46" fillId="0" borderId="0"/>
    <xf numFmtId="0" fontId="20" fillId="0" borderId="0">
      <alignment horizontal="left" vertical="top"/>
    </xf>
    <xf numFmtId="0" fontId="46" fillId="0" borderId="0"/>
    <xf numFmtId="0" fontId="46" fillId="0" borderId="0"/>
    <xf numFmtId="4" fontId="44" fillId="0" borderId="0">
      <alignment horizontal="justify"/>
    </xf>
    <xf numFmtId="180" fontId="8" fillId="0" borderId="0"/>
    <xf numFmtId="0" fontId="8" fillId="0" borderId="0"/>
    <xf numFmtId="0" fontId="8" fillId="0" borderId="0"/>
    <xf numFmtId="0" fontId="8" fillId="0" borderId="0"/>
    <xf numFmtId="0" fontId="8" fillId="0" borderId="0"/>
    <xf numFmtId="0" fontId="8" fillId="0" borderId="0"/>
    <xf numFmtId="0" fontId="18" fillId="23" borderId="7" applyNumberFormat="0" applyFont="0" applyAlignment="0" applyProtection="0"/>
    <xf numFmtId="0" fontId="62" fillId="54" borderId="23" applyNumberFormat="0" applyFont="0" applyAlignment="0" applyProtection="0"/>
    <xf numFmtId="0" fontId="76" fillId="49" borderId="24" applyNumberFormat="0" applyAlignment="0" applyProtection="0"/>
    <xf numFmtId="9" fontId="8" fillId="0" borderId="0" applyFont="0" applyFill="0" applyBorder="0" applyAlignment="0" applyProtection="0"/>
    <xf numFmtId="0" fontId="45" fillId="0" borderId="0"/>
    <xf numFmtId="0" fontId="21" fillId="0" borderId="0"/>
    <xf numFmtId="0" fontId="21" fillId="0" borderId="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77" fillId="0" borderId="25" applyNumberFormat="0" applyFill="0" applyAlignment="0" applyProtection="0"/>
    <xf numFmtId="0" fontId="39" fillId="0" borderId="8" applyNumberFormat="0" applyFill="0" applyAlignment="0" applyProtection="0"/>
    <xf numFmtId="0" fontId="40" fillId="3" borderId="0" applyNumberFormat="0" applyBorder="0" applyAlignment="0" applyProtection="0"/>
    <xf numFmtId="0" fontId="41" fillId="4" borderId="0" applyNumberFormat="0" applyBorder="0" applyAlignment="0" applyProtection="0"/>
    <xf numFmtId="181" fontId="18" fillId="0" borderId="0" applyFont="0" applyFill="0" applyBorder="0" applyAlignment="0" applyProtection="0"/>
    <xf numFmtId="0" fontId="78" fillId="0" borderId="0" applyNumberForma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165" fontId="8" fillId="0" borderId="0" applyFont="0" applyFill="0" applyBorder="0" applyAlignment="0" applyProtection="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4" fillId="12"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9" borderId="0" applyNumberFormat="0" applyBorder="0" applyAlignment="0" applyProtection="0"/>
    <xf numFmtId="0" fontId="85" fillId="3" borderId="0" applyNumberFormat="0" applyBorder="0" applyAlignment="0" applyProtection="0"/>
    <xf numFmtId="0" fontId="86" fillId="20" borderId="1" applyNumberFormat="0" applyAlignment="0" applyProtection="0"/>
    <xf numFmtId="0" fontId="87" fillId="21" borderId="3"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4" fontId="7" fillId="0" borderId="0" applyFont="0" applyFill="0" applyBorder="0" applyAlignment="0" applyProtection="0"/>
    <xf numFmtId="0" fontId="88" fillId="0" borderId="0" applyNumberFormat="0" applyFill="0" applyBorder="0" applyAlignment="0" applyProtection="0"/>
    <xf numFmtId="0" fontId="89" fillId="4" borderId="0" applyNumberFormat="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72" fillId="0" borderId="0" applyNumberFormat="0" applyFill="0" applyBorder="0" applyAlignment="0" applyProtection="0"/>
    <xf numFmtId="0" fontId="93" fillId="7" borderId="1" applyNumberFormat="0" applyAlignment="0" applyProtection="0"/>
    <xf numFmtId="0" fontId="93" fillId="20" borderId="1" applyNumberFormat="0" applyAlignment="0" applyProtection="0"/>
    <xf numFmtId="0" fontId="94" fillId="0" borderId="2" applyNumberFormat="0" applyFill="0" applyAlignment="0" applyProtection="0"/>
    <xf numFmtId="0" fontId="95" fillId="22" borderId="0" applyNumberFormat="0" applyBorder="0" applyAlignment="0" applyProtection="0"/>
    <xf numFmtId="0" fontId="8" fillId="0" borderId="0"/>
    <xf numFmtId="0" fontId="6" fillId="0" borderId="0"/>
    <xf numFmtId="0" fontId="8" fillId="0" borderId="0"/>
    <xf numFmtId="0" fontId="15" fillId="0" borderId="0"/>
    <xf numFmtId="0" fontId="15" fillId="0" borderId="0"/>
    <xf numFmtId="0" fontId="6" fillId="0" borderId="0"/>
    <xf numFmtId="0" fontId="100" fillId="0" borderId="0" applyNumberFormat="0" applyFill="0" applyBorder="0" applyAlignment="0" applyProtection="0"/>
    <xf numFmtId="0" fontId="7" fillId="0" borderId="0"/>
    <xf numFmtId="0" fontId="8" fillId="0" borderId="0"/>
    <xf numFmtId="0" fontId="102" fillId="0" borderId="0"/>
    <xf numFmtId="182" fontId="83" fillId="0" borderId="0"/>
    <xf numFmtId="0" fontId="8" fillId="0" borderId="0"/>
    <xf numFmtId="0" fontId="8" fillId="0" borderId="0"/>
    <xf numFmtId="0" fontId="18" fillId="0" borderId="0"/>
    <xf numFmtId="0" fontId="8" fillId="0" borderId="0"/>
    <xf numFmtId="0" fontId="8" fillId="0" borderId="0"/>
    <xf numFmtId="0" fontId="6" fillId="0" borderId="0"/>
    <xf numFmtId="0" fontId="6" fillId="0" borderId="0"/>
    <xf numFmtId="0" fontId="6" fillId="0" borderId="0"/>
    <xf numFmtId="0" fontId="18" fillId="0" borderId="0"/>
    <xf numFmtId="0" fontId="18" fillId="0" borderId="0"/>
    <xf numFmtId="0" fontId="6" fillId="0" borderId="0"/>
    <xf numFmtId="0" fontId="8" fillId="0" borderId="0"/>
    <xf numFmtId="0" fontId="15" fillId="0" borderId="0"/>
    <xf numFmtId="0" fontId="8" fillId="0" borderId="0"/>
    <xf numFmtId="0" fontId="8" fillId="0" borderId="0"/>
    <xf numFmtId="0" fontId="18" fillId="0" borderId="0"/>
    <xf numFmtId="0" fontId="8" fillId="0" borderId="0"/>
    <xf numFmtId="0" fontId="18" fillId="0" borderId="0"/>
    <xf numFmtId="0" fontId="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18" fillId="0" borderId="0"/>
    <xf numFmtId="0" fontId="8" fillId="0" borderId="0"/>
    <xf numFmtId="0" fontId="18" fillId="0" borderId="0"/>
    <xf numFmtId="0" fontId="7" fillId="0" borderId="0"/>
    <xf numFmtId="0" fontId="8" fillId="0" borderId="0"/>
    <xf numFmtId="0" fontId="6" fillId="0" borderId="0"/>
    <xf numFmtId="0" fontId="103" fillId="0" borderId="0"/>
    <xf numFmtId="0" fontId="7" fillId="23" borderId="7" applyNumberFormat="0" applyFont="0" applyAlignment="0" applyProtection="0"/>
    <xf numFmtId="0" fontId="82" fillId="49" borderId="24" applyNumberFormat="0" applyAlignment="0" applyProtection="0"/>
    <xf numFmtId="0" fontId="96" fillId="20" borderId="26" applyNumberFormat="0" applyAlignment="0" applyProtection="0"/>
    <xf numFmtId="0" fontId="101" fillId="0" borderId="0"/>
    <xf numFmtId="0" fontId="97" fillId="0" borderId="0" applyNumberFormat="0" applyFill="0" applyBorder="0" applyAlignment="0" applyProtection="0"/>
    <xf numFmtId="0" fontId="98" fillId="0" borderId="8" applyNumberFormat="0" applyFill="0" applyAlignment="0" applyProtection="0"/>
    <xf numFmtId="0" fontId="99" fillId="0" borderId="0" applyNumberFormat="0" applyFill="0" applyBorder="0" applyAlignment="0" applyProtection="0"/>
    <xf numFmtId="165" fontId="27" fillId="0" borderId="0" applyFont="0" applyFill="0" applyBorder="0" applyAlignment="0" applyProtection="0"/>
    <xf numFmtId="0" fontId="8" fillId="0" borderId="0"/>
    <xf numFmtId="0" fontId="7"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84" fillId="12"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 fillId="23" borderId="7" applyNumberFormat="0" applyFont="0" applyAlignment="0" applyProtection="0"/>
    <xf numFmtId="40" fontId="10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9" fillId="4"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9" borderId="0" applyNumberFormat="0" applyBorder="0" applyAlignment="0" applyProtection="0"/>
    <xf numFmtId="0" fontId="96" fillId="20" borderId="26" applyNumberFormat="0" applyAlignment="0" applyProtection="0"/>
    <xf numFmtId="0" fontId="86" fillId="20" borderId="1" applyNumberFormat="0" applyAlignment="0" applyProtection="0"/>
    <xf numFmtId="0" fontId="85" fillId="3" borderId="0" applyNumberFormat="0" applyBorder="0" applyAlignment="0" applyProtection="0"/>
    <xf numFmtId="0" fontId="97" fillId="0" borderId="0" applyNumberFormat="0" applyFill="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95" fillId="22" borderId="0" applyNumberFormat="0" applyBorder="0" applyAlignment="0" applyProtection="0"/>
    <xf numFmtId="0" fontId="18" fillId="0" borderId="0"/>
    <xf numFmtId="0" fontId="18" fillId="0" borderId="0"/>
    <xf numFmtId="0" fontId="6" fillId="0" borderId="0"/>
    <xf numFmtId="0" fontId="105" fillId="0" borderId="0"/>
    <xf numFmtId="0" fontId="94" fillId="0" borderId="2" applyNumberFormat="0" applyFill="0" applyAlignment="0" applyProtection="0"/>
    <xf numFmtId="0" fontId="87" fillId="21" borderId="3" applyNumberFormat="0" applyAlignment="0" applyProtection="0"/>
    <xf numFmtId="0" fontId="88" fillId="0" borderId="0" applyNumberFormat="0" applyFill="0" applyBorder="0" applyAlignment="0" applyProtection="0"/>
    <xf numFmtId="0" fontId="99" fillId="0" borderId="0" applyNumberFormat="0" applyFill="0" applyBorder="0" applyAlignment="0" applyProtection="0"/>
    <xf numFmtId="0" fontId="98" fillId="0" borderId="8" applyNumberFormat="0" applyFill="0" applyAlignment="0" applyProtection="0"/>
    <xf numFmtId="0" fontId="93" fillId="7" borderId="1" applyNumberFormat="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0" fontId="87" fillId="21" borderId="3" applyNumberFormat="0" applyAlignment="0" applyProtection="0"/>
    <xf numFmtId="0" fontId="86" fillId="20" borderId="1" applyNumberFormat="0" applyAlignment="0" applyProtection="0"/>
    <xf numFmtId="0" fontId="85" fillId="3" borderId="0" applyNumberFormat="0" applyBorder="0" applyAlignment="0" applyProtection="0"/>
    <xf numFmtId="0" fontId="84" fillId="19" borderId="0" applyNumberFormat="0" applyBorder="0" applyAlignment="0" applyProtection="0"/>
    <xf numFmtId="0" fontId="84" fillId="14" borderId="0" applyNumberFormat="0" applyBorder="0" applyAlignment="0" applyProtection="0"/>
    <xf numFmtId="0" fontId="84" fillId="13" borderId="0" applyNumberFormat="0" applyBorder="0" applyAlignment="0" applyProtection="0"/>
    <xf numFmtId="0" fontId="84" fillId="18" borderId="0" applyNumberFormat="0" applyBorder="0" applyAlignment="0" applyProtection="0"/>
    <xf numFmtId="0" fontId="84" fillId="17" borderId="0" applyNumberFormat="0" applyBorder="0" applyAlignment="0" applyProtection="0"/>
    <xf numFmtId="0" fontId="84" fillId="16" borderId="0" applyNumberFormat="0" applyBorder="0" applyAlignment="0" applyProtection="0"/>
    <xf numFmtId="0" fontId="84" fillId="15" borderId="0" applyNumberFormat="0" applyBorder="0" applyAlignment="0" applyProtection="0"/>
    <xf numFmtId="40" fontId="10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4" fillId="14" borderId="0" applyNumberFormat="0" applyBorder="0" applyAlignment="0" applyProtection="0"/>
    <xf numFmtId="0" fontId="84" fillId="13"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18" fillId="0" borderId="0"/>
    <xf numFmtId="0" fontId="7" fillId="0" borderId="0"/>
    <xf numFmtId="0" fontId="88" fillId="0" borderId="0" applyNumberFormat="0" applyFill="0" applyBorder="0" applyAlignment="0" applyProtection="0"/>
    <xf numFmtId="0" fontId="89" fillId="4" borderId="0" applyNumberFormat="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93" fillId="7" borderId="1" applyNumberFormat="0" applyAlignment="0" applyProtection="0"/>
    <xf numFmtId="0" fontId="94" fillId="0" borderId="2" applyNumberFormat="0" applyFill="0" applyAlignment="0" applyProtection="0"/>
    <xf numFmtId="0" fontId="95" fillId="22" borderId="0" applyNumberFormat="0" applyBorder="0" applyAlignment="0" applyProtection="0"/>
    <xf numFmtId="0" fontId="18" fillId="0" borderId="0"/>
    <xf numFmtId="0" fontId="8" fillId="0" borderId="0"/>
    <xf numFmtId="0" fontId="8" fillId="0" borderId="0"/>
    <xf numFmtId="0" fontId="15" fillId="0" borderId="0"/>
    <xf numFmtId="0" fontId="8" fillId="0" borderId="0"/>
    <xf numFmtId="0" fontId="18" fillId="0" borderId="0"/>
    <xf numFmtId="0" fontId="6" fillId="0" borderId="0"/>
    <xf numFmtId="0" fontId="8" fillId="0" borderId="0"/>
    <xf numFmtId="0" fontId="6"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7" fillId="23" borderId="7" applyNumberFormat="0" applyFont="0" applyAlignment="0" applyProtection="0"/>
    <xf numFmtId="0" fontId="106" fillId="0" borderId="0"/>
    <xf numFmtId="0" fontId="82" fillId="49" borderId="24" applyNumberFormat="0" applyAlignment="0" applyProtection="0"/>
    <xf numFmtId="0" fontId="101" fillId="0" borderId="0"/>
    <xf numFmtId="0" fontId="98" fillId="0" borderId="8" applyNumberFormat="0" applyFill="0" applyAlignment="0" applyProtection="0"/>
    <xf numFmtId="0" fontId="99" fillId="0" borderId="0" applyNumberFormat="0" applyFill="0" applyBorder="0" applyAlignment="0" applyProtection="0"/>
    <xf numFmtId="0" fontId="8" fillId="0" borderId="0"/>
    <xf numFmtId="0" fontId="8" fillId="0" borderId="0"/>
    <xf numFmtId="9" fontId="8" fillId="0" borderId="0" applyFont="0" applyFill="0" applyBorder="0" applyAlignment="0" applyProtection="0"/>
    <xf numFmtId="0" fontId="6" fillId="0" borderId="0"/>
    <xf numFmtId="0" fontId="18" fillId="0" borderId="0"/>
    <xf numFmtId="9" fontId="18" fillId="0" borderId="0" applyFont="0" applyFill="0" applyBorder="0" applyAlignment="0" applyProtection="0"/>
    <xf numFmtId="0" fontId="102" fillId="0" borderId="0"/>
    <xf numFmtId="0" fontId="5" fillId="0" borderId="0"/>
    <xf numFmtId="0" fontId="8" fillId="0" borderId="0"/>
    <xf numFmtId="0" fontId="4" fillId="0" borderId="0"/>
    <xf numFmtId="0" fontId="137" fillId="0" borderId="0"/>
    <xf numFmtId="0" fontId="7" fillId="0" borderId="0"/>
    <xf numFmtId="0" fontId="162" fillId="51" borderId="0" applyNumberFormat="0" applyBorder="0" applyAlignment="0" applyProtection="0"/>
    <xf numFmtId="0" fontId="8" fillId="0" borderId="0"/>
    <xf numFmtId="0" fontId="164" fillId="53" borderId="0" applyNumberFormat="0" applyBorder="0" applyAlignment="0" applyProtection="0"/>
    <xf numFmtId="0" fontId="4" fillId="0" borderId="0"/>
    <xf numFmtId="0" fontId="162" fillId="51" borderId="0" applyNumberFormat="0" applyBorder="0" applyAlignment="0" applyProtection="0"/>
    <xf numFmtId="43" fontId="137" fillId="0" borderId="0" applyFont="0" applyFill="0" applyBorder="0" applyAlignment="0" applyProtection="0"/>
    <xf numFmtId="0" fontId="104" fillId="0" borderId="0"/>
    <xf numFmtId="0" fontId="178" fillId="0" borderId="0"/>
    <xf numFmtId="0" fontId="8" fillId="0" borderId="0"/>
    <xf numFmtId="0" fontId="4" fillId="0" borderId="0"/>
    <xf numFmtId="0" fontId="3" fillId="0" borderId="0"/>
    <xf numFmtId="165" fontId="197" fillId="0" borderId="0" applyFont="0" applyFill="0" applyBorder="0" applyAlignment="0" applyProtection="0"/>
  </cellStyleXfs>
  <cellXfs count="1171">
    <xf numFmtId="0" fontId="0" fillId="0" borderId="0" xfId="0"/>
    <xf numFmtId="0" fontId="9" fillId="0" borderId="0" xfId="0" applyFont="1"/>
    <xf numFmtId="4" fontId="9" fillId="0" borderId="0" xfId="0" applyNumberFormat="1" applyFont="1" applyAlignment="1">
      <alignment horizontal="left"/>
    </xf>
    <xf numFmtId="4" fontId="9" fillId="0" borderId="0" xfId="0" applyNumberFormat="1" applyFont="1"/>
    <xf numFmtId="4" fontId="9" fillId="0" borderId="0" xfId="0" applyNumberFormat="1" applyFont="1" applyAlignment="1">
      <alignment horizontal="right"/>
    </xf>
    <xf numFmtId="0" fontId="10" fillId="0" borderId="0" xfId="0" applyFont="1" applyAlignment="1">
      <alignment horizontal="center"/>
    </xf>
    <xf numFmtId="0" fontId="10" fillId="0" borderId="0" xfId="0" applyFont="1"/>
    <xf numFmtId="166" fontId="9" fillId="0" borderId="0" xfId="0" applyNumberFormat="1" applyFont="1"/>
    <xf numFmtId="0" fontId="11" fillId="0" borderId="0" xfId="0" applyFont="1" applyAlignment="1">
      <alignment horizontal="center" vertical="top"/>
    </xf>
    <xf numFmtId="0" fontId="9" fillId="0" borderId="0" xfId="0" applyFont="1" applyAlignment="1">
      <alignment vertical="top"/>
    </xf>
    <xf numFmtId="4" fontId="9" fillId="0" borderId="0" xfId="0" applyNumberFormat="1" applyFont="1" applyAlignment="1">
      <alignment vertical="top"/>
    </xf>
    <xf numFmtId="0" fontId="11" fillId="0" borderId="0" xfId="0" applyFont="1" applyAlignment="1">
      <alignment vertical="top"/>
    </xf>
    <xf numFmtId="0" fontId="13" fillId="0" borderId="0" xfId="0" applyFont="1"/>
    <xf numFmtId="0" fontId="14" fillId="0" borderId="0" xfId="0" applyFont="1"/>
    <xf numFmtId="4" fontId="14" fillId="0" borderId="0" xfId="0" applyNumberFormat="1" applyFont="1" applyAlignment="1">
      <alignment horizontal="right" vertical="top"/>
    </xf>
    <xf numFmtId="0" fontId="8" fillId="0" borderId="0" xfId="0" applyFont="1"/>
    <xf numFmtId="0" fontId="9" fillId="0" borderId="0" xfId="98" applyFont="1"/>
    <xf numFmtId="0" fontId="10" fillId="0" borderId="0" xfId="98" applyFont="1" applyAlignment="1">
      <alignment horizontal="center" vertical="top"/>
    </xf>
    <xf numFmtId="0" fontId="8" fillId="0" borderId="0" xfId="0" applyFont="1" applyAlignment="1">
      <alignment vertical="top"/>
    </xf>
    <xf numFmtId="4" fontId="9" fillId="0" borderId="0" xfId="151" applyNumberFormat="1" applyFont="1" applyAlignment="1">
      <alignment horizontal="right"/>
    </xf>
    <xf numFmtId="0" fontId="10" fillId="0" borderId="0" xfId="98" applyFont="1" applyAlignment="1">
      <alignment horizontal="justify" vertical="top"/>
    </xf>
    <xf numFmtId="4" fontId="10" fillId="0" borderId="0" xfId="98" applyNumberFormat="1" applyFont="1" applyAlignment="1">
      <alignment horizontal="right"/>
    </xf>
    <xf numFmtId="0" fontId="10" fillId="0" borderId="0" xfId="98" applyFont="1"/>
    <xf numFmtId="4" fontId="8" fillId="0" borderId="0" xfId="0" applyNumberFormat="1" applyFont="1"/>
    <xf numFmtId="0" fontId="23" fillId="0" borderId="0" xfId="0" applyFont="1" applyAlignment="1">
      <alignment horizontal="justify" vertical="top" wrapText="1"/>
    </xf>
    <xf numFmtId="4" fontId="22" fillId="0" borderId="0" xfId="0" applyNumberFormat="1" applyFont="1"/>
    <xf numFmtId="0" fontId="22" fillId="0" borderId="0" xfId="0" applyFont="1"/>
    <xf numFmtId="0" fontId="12" fillId="0" borderId="0" xfId="0" applyFont="1" applyAlignment="1">
      <alignment vertical="top"/>
    </xf>
    <xf numFmtId="4" fontId="14" fillId="0" borderId="0" xfId="0" applyNumberFormat="1" applyFont="1"/>
    <xf numFmtId="4" fontId="9" fillId="0" borderId="0" xfId="98" applyNumberFormat="1" applyFont="1" applyAlignment="1">
      <alignment horizontal="right"/>
    </xf>
    <xf numFmtId="0" fontId="8" fillId="0" borderId="0" xfId="98"/>
    <xf numFmtId="167" fontId="12" fillId="0" borderId="0" xfId="0" applyNumberFormat="1" applyFont="1" applyAlignment="1">
      <alignment vertical="top"/>
    </xf>
    <xf numFmtId="4" fontId="8" fillId="0" borderId="0" xfId="0" applyNumberFormat="1" applyFont="1" applyAlignment="1">
      <alignment horizontal="right"/>
    </xf>
    <xf numFmtId="167" fontId="8" fillId="0" borderId="0" xfId="0" applyNumberFormat="1" applyFont="1"/>
    <xf numFmtId="2" fontId="48" fillId="0" borderId="0" xfId="0" applyNumberFormat="1" applyFont="1"/>
    <xf numFmtId="4" fontId="22" fillId="0" borderId="0" xfId="0" applyNumberFormat="1" applyFont="1" applyAlignment="1">
      <alignment horizontal="right"/>
    </xf>
    <xf numFmtId="167" fontId="22" fillId="0" borderId="0" xfId="0" applyNumberFormat="1" applyFont="1"/>
    <xf numFmtId="0" fontId="22" fillId="0" borderId="0" xfId="0" applyFont="1" applyAlignment="1">
      <alignment horizontal="justify" vertical="top"/>
    </xf>
    <xf numFmtId="167" fontId="22" fillId="0" borderId="0" xfId="102" applyNumberFormat="1" applyFont="1"/>
    <xf numFmtId="0" fontId="22" fillId="0" borderId="0" xfId="0" applyFont="1" applyAlignment="1">
      <alignment wrapText="1"/>
    </xf>
    <xf numFmtId="4" fontId="22" fillId="0" borderId="0" xfId="0" applyNumberFormat="1" applyFont="1" applyAlignment="1">
      <alignment wrapText="1"/>
    </xf>
    <xf numFmtId="167" fontId="8" fillId="0" borderId="0" xfId="102" applyNumberFormat="1" applyFont="1"/>
    <xf numFmtId="0" fontId="8" fillId="0" borderId="0" xfId="0" applyFont="1" applyAlignment="1">
      <alignment wrapText="1"/>
    </xf>
    <xf numFmtId="2" fontId="48" fillId="0" borderId="0" xfId="0" applyNumberFormat="1" applyFont="1" applyAlignment="1">
      <alignment wrapText="1"/>
    </xf>
    <xf numFmtId="0" fontId="15" fillId="0" borderId="0" xfId="0" applyFont="1"/>
    <xf numFmtId="0" fontId="48" fillId="0" borderId="0" xfId="0" applyFont="1"/>
    <xf numFmtId="0" fontId="22" fillId="0" borderId="0" xfId="0" applyFont="1" applyAlignment="1">
      <alignment horizontal="justify" vertical="top" wrapText="1"/>
    </xf>
    <xf numFmtId="0" fontId="17" fillId="0" borderId="0" xfId="0" applyFont="1"/>
    <xf numFmtId="0" fontId="51" fillId="0" borderId="0" xfId="0" applyFont="1"/>
    <xf numFmtId="171" fontId="23" fillId="0" borderId="0" xfId="0" applyNumberFormat="1" applyFont="1" applyAlignment="1">
      <alignment horizontal="right" vertical="top"/>
    </xf>
    <xf numFmtId="0" fontId="8" fillId="0" borderId="0" xfId="0" applyFont="1" applyAlignment="1">
      <alignment horizontal="right"/>
    </xf>
    <xf numFmtId="0" fontId="50" fillId="0" borderId="10" xfId="0" applyFont="1" applyBorder="1" applyAlignment="1">
      <alignment horizontal="right"/>
    </xf>
    <xf numFmtId="4" fontId="51" fillId="0" borderId="10" xfId="0" applyNumberFormat="1" applyFont="1" applyBorder="1"/>
    <xf numFmtId="4" fontId="51" fillId="0" borderId="10" xfId="0" applyNumberFormat="1" applyFont="1" applyBorder="1" applyAlignment="1">
      <alignment horizontal="right"/>
    </xf>
    <xf numFmtId="167" fontId="51" fillId="0" borderId="10" xfId="0" applyNumberFormat="1" applyFont="1" applyBorder="1"/>
    <xf numFmtId="0" fontId="50" fillId="0" borderId="0" xfId="0" applyFont="1" applyAlignment="1">
      <alignment horizontal="right"/>
    </xf>
    <xf numFmtId="4" fontId="51" fillId="0" borderId="0" xfId="0" applyNumberFormat="1" applyFont="1"/>
    <xf numFmtId="167" fontId="51" fillId="0" borderId="0" xfId="0" applyNumberFormat="1" applyFont="1"/>
    <xf numFmtId="4" fontId="8" fillId="0" borderId="0" xfId="0" applyNumberFormat="1" applyFont="1" applyAlignment="1">
      <alignment horizontal="left"/>
    </xf>
    <xf numFmtId="166" fontId="8" fillId="0" borderId="0" xfId="0" applyNumberFormat="1" applyFont="1"/>
    <xf numFmtId="0" fontId="8" fillId="0" borderId="10" xfId="0" applyFont="1" applyBorder="1"/>
    <xf numFmtId="0" fontId="48" fillId="0" borderId="0" xfId="0" applyFont="1" applyAlignment="1">
      <alignment horizontal="right" vertical="top"/>
    </xf>
    <xf numFmtId="167" fontId="48" fillId="0" borderId="0" xfId="0" applyNumberFormat="1" applyFont="1"/>
    <xf numFmtId="0" fontId="22" fillId="0" borderId="0" xfId="0" applyFont="1" applyAlignment="1">
      <alignment horizontal="right" wrapText="1"/>
    </xf>
    <xf numFmtId="178" fontId="23" fillId="0" borderId="0" xfId="0" applyNumberFormat="1" applyFont="1" applyAlignment="1">
      <alignment horizontal="right" vertical="top"/>
    </xf>
    <xf numFmtId="0" fontId="22" fillId="0" borderId="0" xfId="98" applyFont="1" applyAlignment="1">
      <alignment horizontal="right" wrapText="1"/>
    </xf>
    <xf numFmtId="4" fontId="22" fillId="0" borderId="0" xfId="98" applyNumberFormat="1" applyFont="1" applyAlignment="1">
      <alignment wrapText="1"/>
    </xf>
    <xf numFmtId="4" fontId="22" fillId="0" borderId="0" xfId="98" applyNumberFormat="1" applyFont="1" applyAlignment="1">
      <alignment horizontal="right"/>
    </xf>
    <xf numFmtId="4" fontId="22" fillId="0" borderId="0" xfId="98" applyNumberFormat="1" applyFont="1"/>
    <xf numFmtId="173" fontId="23" fillId="0" borderId="0" xfId="0" applyNumberFormat="1" applyFont="1" applyAlignment="1">
      <alignment horizontal="center" vertical="top"/>
    </xf>
    <xf numFmtId="2" fontId="22" fillId="0" borderId="0" xfId="98" applyNumberFormat="1" applyFont="1" applyAlignment="1">
      <alignment horizontal="right"/>
    </xf>
    <xf numFmtId="2" fontId="23" fillId="0" borderId="0" xfId="98" applyNumberFormat="1" applyFont="1" applyAlignment="1">
      <alignment vertical="center"/>
    </xf>
    <xf numFmtId="2" fontId="50" fillId="0" borderId="10" xfId="0" applyNumberFormat="1" applyFont="1" applyBorder="1" applyAlignment="1">
      <alignment horizontal="left"/>
    </xf>
    <xf numFmtId="0" fontId="23" fillId="0" borderId="0" xfId="0" applyFont="1" applyAlignment="1">
      <alignment horizontal="justify" vertical="center" wrapText="1"/>
    </xf>
    <xf numFmtId="0" fontId="48" fillId="0" borderId="0" xfId="0" applyFont="1" applyAlignment="1">
      <alignment horizontal="right"/>
    </xf>
    <xf numFmtId="0" fontId="48" fillId="0" borderId="0" xfId="0" applyFont="1" applyAlignment="1">
      <alignment horizontal="left"/>
    </xf>
    <xf numFmtId="4" fontId="48" fillId="0" borderId="0" xfId="0" applyNumberFormat="1" applyFont="1"/>
    <xf numFmtId="4" fontId="48" fillId="0" borderId="0" xfId="0" applyNumberFormat="1" applyFont="1" applyAlignment="1">
      <alignment horizontal="right"/>
    </xf>
    <xf numFmtId="0" fontId="12" fillId="0" borderId="0" xfId="0" applyFont="1"/>
    <xf numFmtId="0" fontId="12" fillId="0" borderId="0" xfId="0" applyFont="1" applyAlignment="1">
      <alignment horizontal="left"/>
    </xf>
    <xf numFmtId="0" fontId="22" fillId="0" borderId="0" xfId="0" applyFont="1" applyAlignment="1">
      <alignment horizontal="right" vertical="top" wrapText="1"/>
    </xf>
    <xf numFmtId="0" fontId="9" fillId="0" borderId="0" xfId="98" applyFont="1" applyProtection="1">
      <protection locked="0"/>
    </xf>
    <xf numFmtId="2" fontId="52" fillId="0" borderId="10" xfId="0" applyNumberFormat="1" applyFont="1" applyBorder="1" applyAlignment="1">
      <alignment horizontal="left"/>
    </xf>
    <xf numFmtId="0" fontId="54" fillId="0" borderId="0" xfId="0" applyFont="1"/>
    <xf numFmtId="0" fontId="54" fillId="0" borderId="0" xfId="0" applyFont="1" applyAlignment="1">
      <alignment vertical="top"/>
    </xf>
    <xf numFmtId="167" fontId="54" fillId="0" borderId="0" xfId="0" applyNumberFormat="1" applyFont="1" applyAlignment="1">
      <alignment vertical="top"/>
    </xf>
    <xf numFmtId="0" fontId="47" fillId="0" borderId="0" xfId="0" applyFont="1" applyAlignment="1">
      <alignment horizontal="right"/>
    </xf>
    <xf numFmtId="4" fontId="50" fillId="0" borderId="10" xfId="0" applyNumberFormat="1" applyFont="1" applyBorder="1"/>
    <xf numFmtId="4" fontId="50" fillId="0" borderId="10" xfId="0" applyNumberFormat="1" applyFont="1" applyBorder="1" applyAlignment="1">
      <alignment horizontal="right"/>
    </xf>
    <xf numFmtId="167" fontId="50" fillId="0" borderId="10" xfId="0" applyNumberFormat="1" applyFont="1" applyBorder="1"/>
    <xf numFmtId="0" fontId="47" fillId="0" borderId="0" xfId="0" applyFont="1"/>
    <xf numFmtId="0" fontId="22" fillId="0" borderId="0" xfId="0" applyFont="1" applyAlignment="1">
      <alignment vertical="top"/>
    </xf>
    <xf numFmtId="0" fontId="9" fillId="0" borderId="0" xfId="0" applyFont="1" applyAlignment="1">
      <alignment horizontal="justify" vertical="top"/>
    </xf>
    <xf numFmtId="0" fontId="51" fillId="0" borderId="0" xfId="0" applyFont="1" applyAlignment="1">
      <alignment horizontal="center"/>
    </xf>
    <xf numFmtId="0" fontId="49" fillId="0" borderId="0" xfId="0" applyFont="1"/>
    <xf numFmtId="0" fontId="55" fillId="0" borderId="0" xfId="0" applyFont="1"/>
    <xf numFmtId="0" fontId="56" fillId="0" borderId="0" xfId="0" applyFont="1"/>
    <xf numFmtId="0" fontId="8" fillId="0" borderId="0" xfId="0" applyFont="1" applyAlignment="1">
      <alignment vertical="center"/>
    </xf>
    <xf numFmtId="4" fontId="59" fillId="0" borderId="0" xfId="0" applyNumberFormat="1" applyFont="1" applyAlignment="1" applyProtection="1">
      <alignment horizontal="center" wrapText="1"/>
      <protection locked="0"/>
    </xf>
    <xf numFmtId="4" fontId="15" fillId="0" borderId="0" xfId="0" applyNumberFormat="1" applyFont="1" applyAlignment="1">
      <alignment vertical="top"/>
    </xf>
    <xf numFmtId="0" fontId="15" fillId="0" borderId="0" xfId="0" applyFont="1" applyAlignment="1">
      <alignment vertical="top"/>
    </xf>
    <xf numFmtId="0" fontId="22" fillId="0" borderId="0" xfId="0" applyFont="1" applyAlignment="1" applyProtection="1">
      <alignment horizontal="justify" vertical="top" wrapText="1"/>
      <protection locked="0"/>
    </xf>
    <xf numFmtId="4" fontId="59" fillId="0" borderId="0" xfId="0" applyNumberFormat="1" applyFont="1" applyAlignment="1" applyProtection="1">
      <alignment horizontal="center" vertical="top" wrapText="1"/>
      <protection locked="0"/>
    </xf>
    <xf numFmtId="0" fontId="23" fillId="0" borderId="0" xfId="0" applyFont="1" applyAlignment="1">
      <alignment horizontal="justify" vertical="top"/>
    </xf>
    <xf numFmtId="2" fontId="50" fillId="0" borderId="0" xfId="0" applyNumberFormat="1" applyFont="1" applyAlignment="1">
      <alignment horizontal="left"/>
    </xf>
    <xf numFmtId="4" fontId="9" fillId="0" borderId="0" xfId="0" applyNumberFormat="1" applyFont="1" applyAlignment="1" applyProtection="1">
      <alignment horizontal="right" vertical="top"/>
      <protection locked="0"/>
    </xf>
    <xf numFmtId="4" fontId="10" fillId="0" borderId="0" xfId="0" applyNumberFormat="1" applyFont="1" applyAlignment="1" applyProtection="1">
      <alignment horizontal="right" vertical="top"/>
      <protection locked="0"/>
    </xf>
    <xf numFmtId="4" fontId="8" fillId="0" borderId="0" xfId="0" applyNumberFormat="1" applyFont="1" applyAlignment="1" applyProtection="1">
      <alignment horizontal="right"/>
      <protection locked="0"/>
    </xf>
    <xf numFmtId="4" fontId="22" fillId="0" borderId="0" xfId="0" applyNumberFormat="1" applyFont="1" applyAlignment="1" applyProtection="1">
      <alignment horizontal="right"/>
      <protection locked="0"/>
    </xf>
    <xf numFmtId="0" fontId="22" fillId="0" borderId="0" xfId="0" applyFont="1" applyAlignment="1">
      <alignment horizontal="right" vertical="top"/>
    </xf>
    <xf numFmtId="4" fontId="9" fillId="0" borderId="0" xfId="98" applyNumberFormat="1" applyFont="1" applyAlignment="1" applyProtection="1">
      <alignment horizontal="right"/>
      <protection locked="0"/>
    </xf>
    <xf numFmtId="167" fontId="48" fillId="0" borderId="0" xfId="0" applyNumberFormat="1" applyFont="1" applyAlignment="1">
      <alignment horizontal="right"/>
    </xf>
    <xf numFmtId="167" fontId="12" fillId="0" borderId="0" xfId="0" applyNumberFormat="1" applyFont="1" applyAlignment="1">
      <alignment horizontal="right" vertical="top"/>
    </xf>
    <xf numFmtId="167" fontId="12" fillId="0" borderId="0" xfId="0" applyNumberFormat="1" applyFont="1" applyAlignment="1">
      <alignment horizontal="right"/>
    </xf>
    <xf numFmtId="167" fontId="47" fillId="0" borderId="0" xfId="0" applyNumberFormat="1" applyFont="1" applyAlignment="1">
      <alignment horizontal="right"/>
    </xf>
    <xf numFmtId="4" fontId="22" fillId="0" borderId="0" xfId="0" applyNumberFormat="1" applyFont="1" applyAlignment="1" applyProtection="1">
      <alignment horizontal="center" wrapText="1"/>
      <protection locked="0"/>
    </xf>
    <xf numFmtId="2" fontId="50" fillId="55" borderId="10" xfId="0" applyNumberFormat="1" applyFont="1" applyFill="1" applyBorder="1" applyAlignment="1">
      <alignment horizontal="left"/>
    </xf>
    <xf numFmtId="167" fontId="48" fillId="55" borderId="10" xfId="0" applyNumberFormat="1" applyFont="1" applyFill="1" applyBorder="1"/>
    <xf numFmtId="4" fontId="51" fillId="55" borderId="10" xfId="0" applyNumberFormat="1" applyFont="1" applyFill="1" applyBorder="1"/>
    <xf numFmtId="4" fontId="51" fillId="55" borderId="10" xfId="0" applyNumberFormat="1" applyFont="1" applyFill="1" applyBorder="1" applyAlignment="1">
      <alignment horizontal="right"/>
    </xf>
    <xf numFmtId="0" fontId="50" fillId="55" borderId="10" xfId="0" applyFont="1" applyFill="1" applyBorder="1" applyAlignment="1">
      <alignment horizontal="right"/>
    </xf>
    <xf numFmtId="168" fontId="23" fillId="0" borderId="0" xfId="98" applyNumberFormat="1" applyFont="1" applyAlignment="1">
      <alignment horizontal="center" vertical="top"/>
    </xf>
    <xf numFmtId="4" fontId="22" fillId="0" borderId="0" xfId="422" applyNumberFormat="1" applyFont="1" applyAlignment="1" applyProtection="1">
      <alignment horizontal="right"/>
      <protection locked="0"/>
    </xf>
    <xf numFmtId="4" fontId="59" fillId="0" borderId="0" xfId="0" applyNumberFormat="1" applyFont="1" applyAlignment="1" applyProtection="1">
      <alignment horizontal="right" wrapText="1"/>
      <protection locked="0"/>
    </xf>
    <xf numFmtId="0" fontId="9" fillId="0" borderId="0" xfId="0" applyFont="1" applyAlignment="1">
      <alignment wrapText="1"/>
    </xf>
    <xf numFmtId="4" fontId="62" fillId="0" borderId="0" xfId="109" applyNumberFormat="1" applyFont="1" applyAlignment="1">
      <alignment horizontal="center"/>
    </xf>
    <xf numFmtId="4" fontId="8" fillId="0" borderId="0" xfId="135" applyNumberFormat="1" applyFont="1" applyAlignment="1">
      <alignment horizontal="center"/>
    </xf>
    <xf numFmtId="0" fontId="58" fillId="0" borderId="0" xfId="0" applyFont="1" applyAlignment="1">
      <alignment horizontal="justify" vertical="top" wrapText="1"/>
    </xf>
    <xf numFmtId="4" fontId="59" fillId="0" borderId="0" xfId="0" applyNumberFormat="1" applyFont="1" applyAlignment="1" applyProtection="1">
      <alignment horizontal="center"/>
      <protection locked="0"/>
    </xf>
    <xf numFmtId="0" fontId="23" fillId="0" borderId="0" xfId="0" applyFont="1" applyAlignment="1" applyProtection="1">
      <alignment horizontal="justify" vertical="top" wrapText="1"/>
      <protection locked="0"/>
    </xf>
    <xf numFmtId="4" fontId="22" fillId="0" borderId="0" xfId="0" applyNumberFormat="1" applyFont="1" applyAlignment="1" applyProtection="1">
      <alignment horizontal="center" vertical="top" wrapText="1"/>
      <protection locked="0"/>
    </xf>
    <xf numFmtId="167" fontId="47" fillId="55" borderId="10" xfId="0" applyNumberFormat="1" applyFont="1" applyFill="1" applyBorder="1"/>
    <xf numFmtId="0" fontId="50" fillId="55" borderId="10" xfId="0" applyFont="1" applyFill="1" applyBorder="1"/>
    <xf numFmtId="4" fontId="50" fillId="55" borderId="10" xfId="0" applyNumberFormat="1" applyFont="1" applyFill="1" applyBorder="1"/>
    <xf numFmtId="4" fontId="50" fillId="55" borderId="10" xfId="0" applyNumberFormat="1" applyFont="1" applyFill="1" applyBorder="1" applyAlignment="1">
      <alignment horizontal="right"/>
    </xf>
    <xf numFmtId="0" fontId="60" fillId="56" borderId="16" xfId="0" applyFont="1" applyFill="1" applyBorder="1" applyAlignment="1">
      <alignment horizontal="right"/>
    </xf>
    <xf numFmtId="0" fontId="52" fillId="56" borderId="14" xfId="0" applyFont="1" applyFill="1" applyBorder="1"/>
    <xf numFmtId="4" fontId="52" fillId="56" borderId="14" xfId="0" applyNumberFormat="1" applyFont="1" applyFill="1" applyBorder="1"/>
    <xf numFmtId="4" fontId="52" fillId="56" borderId="14" xfId="0" applyNumberFormat="1" applyFont="1" applyFill="1" applyBorder="1" applyAlignment="1">
      <alignment horizontal="right"/>
    </xf>
    <xf numFmtId="167" fontId="47" fillId="56" borderId="15" xfId="0" applyNumberFormat="1" applyFont="1" applyFill="1" applyBorder="1"/>
    <xf numFmtId="0" fontId="80" fillId="0" borderId="0" xfId="0" applyFont="1" applyAlignment="1">
      <alignment horizontal="justify" vertical="top" wrapText="1"/>
    </xf>
    <xf numFmtId="0" fontId="48" fillId="0" borderId="0" xfId="0" applyFont="1" applyAlignment="1">
      <alignment horizontal="justify" vertical="top"/>
    </xf>
    <xf numFmtId="4" fontId="17" fillId="0" borderId="0" xfId="250" applyNumberFormat="1" applyFont="1"/>
    <xf numFmtId="0" fontId="17" fillId="0" borderId="0" xfId="250" applyFont="1"/>
    <xf numFmtId="4" fontId="59" fillId="0" borderId="0" xfId="250" applyNumberFormat="1" applyFont="1" applyAlignment="1" applyProtection="1">
      <alignment horizontal="center"/>
      <protection locked="0"/>
    </xf>
    <xf numFmtId="178" fontId="23" fillId="0" borderId="0" xfId="250" applyNumberFormat="1" applyFont="1" applyAlignment="1">
      <alignment horizontal="right" vertical="top"/>
    </xf>
    <xf numFmtId="0" fontId="23" fillId="0" borderId="0" xfId="250" applyFont="1" applyAlignment="1">
      <alignment horizontal="justify" vertical="center" wrapText="1"/>
    </xf>
    <xf numFmtId="2" fontId="10" fillId="0" borderId="0" xfId="98" applyNumberFormat="1" applyFont="1"/>
    <xf numFmtId="0" fontId="112" fillId="0" borderId="0" xfId="0" applyFont="1" applyAlignment="1">
      <alignment vertical="center"/>
    </xf>
    <xf numFmtId="0" fontId="113" fillId="0" borderId="0" xfId="0" applyFont="1" applyAlignment="1">
      <alignment vertical="center" wrapText="1"/>
    </xf>
    <xf numFmtId="0" fontId="50" fillId="55" borderId="0" xfId="0" applyFont="1" applyFill="1" applyAlignment="1">
      <alignment horizontal="right"/>
    </xf>
    <xf numFmtId="0" fontId="50" fillId="55" borderId="0" xfId="0" applyFont="1" applyFill="1"/>
    <xf numFmtId="4" fontId="50" fillId="55" borderId="0" xfId="0" applyNumberFormat="1" applyFont="1" applyFill="1"/>
    <xf numFmtId="4" fontId="50" fillId="55" borderId="0" xfId="0" applyNumberFormat="1" applyFont="1" applyFill="1" applyAlignment="1">
      <alignment horizontal="right"/>
    </xf>
    <xf numFmtId="167" fontId="47" fillId="55" borderId="0" xfId="0" applyNumberFormat="1" applyFont="1" applyFill="1"/>
    <xf numFmtId="0" fontId="50" fillId="0" borderId="0" xfId="0" applyFont="1"/>
    <xf numFmtId="4" fontId="50" fillId="0" borderId="0" xfId="0" applyNumberFormat="1" applyFont="1"/>
    <xf numFmtId="4" fontId="50" fillId="0" borderId="0" xfId="0" applyNumberFormat="1" applyFont="1" applyAlignment="1">
      <alignment horizontal="right"/>
    </xf>
    <xf numFmtId="0" fontId="22" fillId="0" borderId="0" xfId="0" applyFont="1" applyAlignment="1" applyProtection="1">
      <alignment horizontal="justify" vertical="top"/>
      <protection locked="0"/>
    </xf>
    <xf numFmtId="9" fontId="22" fillId="0" borderId="0" xfId="427" applyFont="1" applyFill="1" applyAlignment="1">
      <alignment horizontal="right" vertical="top" wrapText="1"/>
    </xf>
    <xf numFmtId="9" fontId="22" fillId="0" borderId="0" xfId="427" applyFont="1" applyFill="1" applyAlignment="1">
      <alignment horizontal="justify" vertical="top" wrapText="1"/>
    </xf>
    <xf numFmtId="9" fontId="22" fillId="0" borderId="0" xfId="427" applyFont="1" applyAlignment="1">
      <alignment horizontal="justify" vertical="top" wrapText="1"/>
    </xf>
    <xf numFmtId="49" fontId="18" fillId="0" borderId="0" xfId="0" applyNumberFormat="1" applyFont="1" applyAlignment="1">
      <alignment horizontal="center" vertical="top"/>
    </xf>
    <xf numFmtId="0" fontId="8" fillId="0" borderId="0" xfId="0" applyFont="1" applyAlignment="1">
      <alignment horizontal="left" vertical="top" wrapText="1"/>
    </xf>
    <xf numFmtId="0" fontId="17" fillId="0" borderId="0" xfId="0" applyFont="1" applyAlignment="1">
      <alignment horizontal="left" vertical="top" wrapText="1" indent="15"/>
    </xf>
    <xf numFmtId="2" fontId="17" fillId="0" borderId="0" xfId="0" applyNumberFormat="1" applyFont="1" applyAlignment="1">
      <alignment horizontal="right" wrapText="1" indent="15"/>
    </xf>
    <xf numFmtId="0" fontId="59" fillId="0" borderId="0" xfId="0" applyFont="1" applyAlignment="1">
      <alignment horizontal="left" vertical="top" wrapText="1"/>
    </xf>
    <xf numFmtId="49" fontId="115" fillId="0" borderId="0" xfId="0" applyNumberFormat="1" applyFont="1" applyAlignment="1">
      <alignment horizontal="center"/>
    </xf>
    <xf numFmtId="2" fontId="17" fillId="0" borderId="0" xfId="0" applyNumberFormat="1" applyFont="1" applyAlignment="1">
      <alignment horizontal="right" wrapText="1"/>
    </xf>
    <xf numFmtId="167" fontId="22" fillId="0" borderId="0" xfId="98" applyNumberFormat="1" applyFont="1" applyAlignment="1">
      <alignment wrapText="1"/>
    </xf>
    <xf numFmtId="0" fontId="23" fillId="0" borderId="0" xfId="98" applyFont="1" applyAlignment="1">
      <alignment horizontal="justify" vertical="top" wrapText="1"/>
    </xf>
    <xf numFmtId="0" fontId="51" fillId="0" borderId="0" xfId="97" applyFont="1"/>
    <xf numFmtId="0" fontId="22" fillId="0" borderId="0" xfId="0" applyFont="1" applyAlignment="1" applyProtection="1">
      <alignment vertical="top"/>
      <protection locked="0"/>
    </xf>
    <xf numFmtId="0" fontId="22" fillId="0" borderId="0" xfId="98" applyFont="1" applyAlignment="1" applyProtection="1">
      <alignment vertical="top"/>
      <protection locked="0"/>
    </xf>
    <xf numFmtId="0" fontId="22" fillId="0" borderId="0" xfId="98" applyFont="1" applyProtection="1">
      <protection locked="0"/>
    </xf>
    <xf numFmtId="0" fontId="8" fillId="0" borderId="0" xfId="97"/>
    <xf numFmtId="0" fontId="8" fillId="0" borderId="0" xfId="153" applyFont="1"/>
    <xf numFmtId="171" fontId="23" fillId="0" borderId="0" xfId="153" applyNumberFormat="1" applyFont="1" applyAlignment="1">
      <alignment horizontal="right" vertical="top"/>
    </xf>
    <xf numFmtId="0" fontId="22" fillId="0" borderId="0" xfId="153" applyFont="1" applyAlignment="1">
      <alignment horizontal="justify" vertical="top"/>
    </xf>
    <xf numFmtId="4" fontId="22" fillId="0" borderId="0" xfId="153" applyNumberFormat="1" applyFont="1"/>
    <xf numFmtId="4" fontId="22" fillId="0" borderId="0" xfId="153" applyNumberFormat="1" applyFont="1" applyAlignment="1">
      <alignment horizontal="right"/>
    </xf>
    <xf numFmtId="167" fontId="22" fillId="0" borderId="0" xfId="153" applyNumberFormat="1" applyFont="1"/>
    <xf numFmtId="0" fontId="22" fillId="0" borderId="0" xfId="153" applyFont="1"/>
    <xf numFmtId="0" fontId="50" fillId="0" borderId="10" xfId="153" applyFont="1" applyBorder="1" applyAlignment="1">
      <alignment horizontal="right"/>
    </xf>
    <xf numFmtId="2" fontId="50" fillId="0" borderId="10" xfId="153" applyNumberFormat="1" applyFont="1" applyBorder="1" applyAlignment="1">
      <alignment horizontal="left"/>
    </xf>
    <xf numFmtId="4" fontId="51" fillId="0" borderId="10" xfId="153" applyNumberFormat="1" applyFont="1" applyBorder="1"/>
    <xf numFmtId="167" fontId="51" fillId="0" borderId="10" xfId="153" applyNumberFormat="1" applyFont="1" applyBorder="1"/>
    <xf numFmtId="0" fontId="51" fillId="0" borderId="0" xfId="153" applyFont="1"/>
    <xf numFmtId="0" fontId="50" fillId="0" borderId="0" xfId="153" applyFont="1" applyAlignment="1">
      <alignment horizontal="right"/>
    </xf>
    <xf numFmtId="2" fontId="50" fillId="0" borderId="0" xfId="153" applyNumberFormat="1" applyFont="1" applyAlignment="1">
      <alignment horizontal="left"/>
    </xf>
    <xf numFmtId="4" fontId="51" fillId="0" borderId="0" xfId="153" applyNumberFormat="1" applyFont="1"/>
    <xf numFmtId="167" fontId="51" fillId="0" borderId="0" xfId="153" applyNumberFormat="1" applyFont="1"/>
    <xf numFmtId="0" fontId="22" fillId="0" borderId="0" xfId="153" applyFont="1" applyAlignment="1">
      <alignment horizontal="right" vertical="top" wrapText="1"/>
    </xf>
    <xf numFmtId="0" fontId="112" fillId="0" borderId="0" xfId="153" applyFont="1" applyAlignment="1">
      <alignment vertical="center"/>
    </xf>
    <xf numFmtId="0" fontId="22" fillId="0" borderId="0" xfId="153" applyFont="1" applyAlignment="1">
      <alignment horizontal="justify" vertical="top" wrapText="1"/>
    </xf>
    <xf numFmtId="0" fontId="22" fillId="0" borderId="0" xfId="153" applyFont="1" applyAlignment="1">
      <alignment horizontal="right" vertical="top"/>
    </xf>
    <xf numFmtId="0" fontId="23" fillId="0" borderId="0" xfId="153" applyFont="1" applyAlignment="1">
      <alignment horizontal="justify" vertical="top" wrapText="1"/>
    </xf>
    <xf numFmtId="173" fontId="23" fillId="0" borderId="0" xfId="153" applyNumberFormat="1" applyFont="1" applyAlignment="1">
      <alignment horizontal="center" vertical="top"/>
    </xf>
    <xf numFmtId="4" fontId="22" fillId="0" borderId="0" xfId="153" applyNumberFormat="1" applyFont="1" applyAlignment="1">
      <alignment wrapText="1"/>
    </xf>
    <xf numFmtId="4" fontId="8" fillId="0" borderId="0" xfId="153" applyNumberFormat="1" applyFont="1" applyAlignment="1">
      <alignment horizontal="right"/>
    </xf>
    <xf numFmtId="4" fontId="8" fillId="0" borderId="0" xfId="153" applyNumberFormat="1" applyFont="1"/>
    <xf numFmtId="0" fontId="48" fillId="0" borderId="0" xfId="153" applyFont="1" applyAlignment="1">
      <alignment horizontal="justify" vertical="top"/>
    </xf>
    <xf numFmtId="0" fontId="58" fillId="0" borderId="0" xfId="153" applyFont="1" applyAlignment="1">
      <alignment horizontal="justify" vertical="top" wrapText="1"/>
    </xf>
    <xf numFmtId="178" fontId="23" fillId="0" borderId="0" xfId="153" applyNumberFormat="1" applyFont="1" applyAlignment="1">
      <alignment horizontal="right" vertical="top"/>
    </xf>
    <xf numFmtId="0" fontId="22" fillId="0" borderId="0" xfId="153" applyFont="1" applyAlignment="1">
      <alignment horizontal="right" wrapText="1"/>
    </xf>
    <xf numFmtId="0" fontId="22" fillId="0" borderId="0" xfId="153" applyFont="1" applyAlignment="1">
      <alignment wrapText="1"/>
    </xf>
    <xf numFmtId="0" fontId="8" fillId="0" borderId="0" xfId="429" applyFont="1" applyAlignment="1">
      <alignment vertical="top" wrapText="1"/>
    </xf>
    <xf numFmtId="0" fontId="109" fillId="0" borderId="0" xfId="153" applyFont="1" applyAlignment="1">
      <alignment horizontal="justify" vertical="top"/>
    </xf>
    <xf numFmtId="0" fontId="59" fillId="0" borderId="0" xfId="153" applyFont="1" applyAlignment="1">
      <alignment horizontal="justify" vertical="top" wrapText="1"/>
    </xf>
    <xf numFmtId="0" fontId="10" fillId="0" borderId="0" xfId="153" applyFont="1" applyAlignment="1">
      <alignment horizontal="center"/>
    </xf>
    <xf numFmtId="0" fontId="113" fillId="0" borderId="0" xfId="153" applyFont="1" applyAlignment="1">
      <alignment vertical="center" wrapText="1"/>
    </xf>
    <xf numFmtId="4" fontId="9" fillId="0" borderId="0" xfId="153" applyNumberFormat="1" applyFont="1" applyAlignment="1">
      <alignment horizontal="right"/>
    </xf>
    <xf numFmtId="4" fontId="9" fillId="0" borderId="0" xfId="153" applyNumberFormat="1" applyFont="1"/>
    <xf numFmtId="0" fontId="9" fillId="0" borderId="0" xfId="153" applyFont="1"/>
    <xf numFmtId="0" fontId="9" fillId="0" borderId="0" xfId="153" applyFont="1" applyAlignment="1">
      <alignment horizontal="justify" vertical="top"/>
    </xf>
    <xf numFmtId="0" fontId="50" fillId="55" borderId="10" xfId="153" applyFont="1" applyFill="1" applyBorder="1" applyAlignment="1">
      <alignment horizontal="right"/>
    </xf>
    <xf numFmtId="2" fontId="50" fillId="55" borderId="10" xfId="153" applyNumberFormat="1" applyFont="1" applyFill="1" applyBorder="1" applyAlignment="1">
      <alignment horizontal="left"/>
    </xf>
    <xf numFmtId="4" fontId="51" fillId="55" borderId="10" xfId="153" applyNumberFormat="1" applyFont="1" applyFill="1" applyBorder="1" applyAlignment="1">
      <alignment horizontal="right"/>
    </xf>
    <xf numFmtId="4" fontId="51" fillId="55" borderId="10" xfId="153" applyNumberFormat="1" applyFont="1" applyFill="1" applyBorder="1"/>
    <xf numFmtId="167" fontId="48" fillId="55" borderId="10" xfId="153" applyNumberFormat="1" applyFont="1" applyFill="1" applyBorder="1"/>
    <xf numFmtId="167" fontId="8" fillId="0" borderId="0" xfId="153" applyNumberFormat="1" applyFont="1"/>
    <xf numFmtId="0" fontId="15" fillId="0" borderId="0" xfId="97" applyFont="1"/>
    <xf numFmtId="0" fontId="4" fillId="0" borderId="0" xfId="431"/>
    <xf numFmtId="0" fontId="125" fillId="0" borderId="0" xfId="97" applyFont="1" applyAlignment="1">
      <alignment vertical="center"/>
    </xf>
    <xf numFmtId="0" fontId="126" fillId="0" borderId="0" xfId="97" applyFont="1"/>
    <xf numFmtId="0" fontId="127" fillId="0" borderId="0" xfId="97" applyFont="1" applyAlignment="1">
      <alignment horizontal="right"/>
    </xf>
    <xf numFmtId="0" fontId="127" fillId="0" borderId="0" xfId="97" applyFont="1" applyAlignment="1">
      <alignment horizontal="center" vertical="center"/>
    </xf>
    <xf numFmtId="0" fontId="127" fillId="0" borderId="0" xfId="97" applyFont="1" applyAlignment="1">
      <alignment vertical="center"/>
    </xf>
    <xf numFmtId="0" fontId="128" fillId="0" borderId="0" xfId="97" applyFont="1" applyAlignment="1">
      <alignment horizontal="left"/>
    </xf>
    <xf numFmtId="0" fontId="129" fillId="0" borderId="0" xfId="97" applyFont="1" applyAlignment="1">
      <alignment horizontal="center"/>
    </xf>
    <xf numFmtId="0" fontId="130" fillId="0" borderId="0" xfId="97" applyFont="1"/>
    <xf numFmtId="0" fontId="132" fillId="0" borderId="0" xfId="97" applyFont="1"/>
    <xf numFmtId="0" fontId="131" fillId="0" borderId="0" xfId="97" applyFont="1"/>
    <xf numFmtId="0" fontId="133" fillId="0" borderId="0" xfId="97" applyFont="1" applyAlignment="1">
      <alignment horizontal="left"/>
    </xf>
    <xf numFmtId="0" fontId="127" fillId="0" borderId="0" xfId="97" applyFont="1"/>
    <xf numFmtId="0" fontId="134" fillId="0" borderId="0" xfId="97" applyFont="1"/>
    <xf numFmtId="0" fontId="133" fillId="0" borderId="0" xfId="97" applyFont="1"/>
    <xf numFmtId="0" fontId="136" fillId="0" borderId="0" xfId="97" applyFont="1"/>
    <xf numFmtId="49" fontId="131" fillId="0" borderId="0" xfId="97" applyNumberFormat="1" applyFont="1"/>
    <xf numFmtId="49" fontId="133" fillId="0" borderId="0" xfId="97" applyNumberFormat="1" applyFont="1"/>
    <xf numFmtId="0" fontId="127" fillId="0" borderId="0" xfId="97" applyFont="1" applyAlignment="1">
      <alignment horizontal="center"/>
    </xf>
    <xf numFmtId="0" fontId="126" fillId="0" borderId="0" xfId="97" applyFont="1" applyAlignment="1">
      <alignment horizontal="center"/>
    </xf>
    <xf numFmtId="0" fontId="138" fillId="0" borderId="0" xfId="432" applyFont="1" applyAlignment="1">
      <alignment horizontal="center" vertical="center" wrapText="1"/>
    </xf>
    <xf numFmtId="0" fontId="139" fillId="0" borderId="0" xfId="432" applyFont="1" applyAlignment="1">
      <alignment horizontal="left" vertical="center" wrapText="1"/>
    </xf>
    <xf numFmtId="0" fontId="139" fillId="0" borderId="0" xfId="432" applyFont="1" applyAlignment="1">
      <alignment horizontal="center" wrapText="1"/>
    </xf>
    <xf numFmtId="0" fontId="139" fillId="0" borderId="0" xfId="432" applyFont="1" applyAlignment="1">
      <alignment horizontal="center" vertical="center" wrapText="1"/>
    </xf>
    <xf numFmtId="0" fontId="140" fillId="0" borderId="0" xfId="432" applyFont="1" applyAlignment="1">
      <alignment horizontal="center" vertical="center" wrapText="1"/>
    </xf>
    <xf numFmtId="0" fontId="141" fillId="0" borderId="0" xfId="432" applyFont="1" applyAlignment="1">
      <alignment horizontal="center" vertical="center" wrapText="1"/>
    </xf>
    <xf numFmtId="0" fontId="140" fillId="0" borderId="0" xfId="432" applyFont="1" applyAlignment="1">
      <alignment horizontal="right" vertical="center" wrapText="1"/>
    </xf>
    <xf numFmtId="0" fontId="140" fillId="0" borderId="0" xfId="432" applyFont="1" applyAlignment="1">
      <alignment horizontal="center" vertical="top" wrapText="1"/>
    </xf>
    <xf numFmtId="0" fontId="141" fillId="0" borderId="0" xfId="432" applyFont="1" applyAlignment="1">
      <alignment horizontal="center" vertical="top" wrapText="1"/>
    </xf>
    <xf numFmtId="0" fontId="141" fillId="0" borderId="0" xfId="432" applyFont="1" applyAlignment="1">
      <alignment horizontal="left" vertical="top" wrapText="1"/>
    </xf>
    <xf numFmtId="0" fontId="140" fillId="0" borderId="0" xfId="432" applyFont="1" applyAlignment="1">
      <alignment horizontal="right" vertical="top" wrapText="1"/>
    </xf>
    <xf numFmtId="0" fontId="141" fillId="0" borderId="0" xfId="432" applyFont="1" applyAlignment="1">
      <alignment horizontal="left" vertical="center" wrapText="1"/>
    </xf>
    <xf numFmtId="0" fontId="141" fillId="0" borderId="0" xfId="432" applyFont="1" applyAlignment="1">
      <alignment horizontal="center" wrapText="1"/>
    </xf>
    <xf numFmtId="0" fontId="144" fillId="0" borderId="0" xfId="97" applyFont="1" applyAlignment="1">
      <alignment vertical="top"/>
    </xf>
    <xf numFmtId="0" fontId="145" fillId="0" borderId="0" xfId="97" applyFont="1" applyAlignment="1">
      <alignment vertical="center"/>
    </xf>
    <xf numFmtId="0" fontId="146" fillId="0" borderId="0" xfId="97" applyFont="1"/>
    <xf numFmtId="0" fontId="146" fillId="0" borderId="0" xfId="97" applyFont="1" applyAlignment="1">
      <alignment horizontal="right"/>
    </xf>
    <xf numFmtId="0" fontId="144" fillId="0" borderId="0" xfId="97" applyFont="1" applyAlignment="1">
      <alignment horizontal="center" vertical="center"/>
    </xf>
    <xf numFmtId="0" fontId="144" fillId="0" borderId="0" xfId="97" applyFont="1" applyAlignment="1">
      <alignment vertical="center"/>
    </xf>
    <xf numFmtId="0" fontId="147" fillId="0" borderId="0" xfId="97" applyFont="1" applyAlignment="1">
      <alignment horizontal="center"/>
    </xf>
    <xf numFmtId="0" fontId="146" fillId="0" borderId="0" xfId="97" applyFont="1" applyAlignment="1">
      <alignment wrapText="1"/>
    </xf>
    <xf numFmtId="0" fontId="146" fillId="0" borderId="0" xfId="97" applyFont="1" applyAlignment="1">
      <alignment horizontal="center"/>
    </xf>
    <xf numFmtId="0" fontId="148" fillId="0" borderId="0" xfId="97" applyFont="1"/>
    <xf numFmtId="0" fontId="148" fillId="0" borderId="0" xfId="97" applyFont="1" applyAlignment="1">
      <alignment horizontal="center"/>
    </xf>
    <xf numFmtId="0" fontId="151" fillId="0" borderId="0" xfId="97" applyFont="1"/>
    <xf numFmtId="0" fontId="152" fillId="0" borderId="0" xfId="97" applyFont="1"/>
    <xf numFmtId="0" fontId="150" fillId="0" borderId="0" xfId="97" applyFont="1"/>
    <xf numFmtId="0" fontId="154" fillId="0" borderId="0" xfId="97" applyFont="1" applyAlignment="1">
      <alignment horizontal="center" wrapText="1"/>
    </xf>
    <xf numFmtId="0" fontId="144" fillId="0" borderId="0" xfId="97" applyFont="1" applyAlignment="1">
      <alignment horizontal="justify" vertical="center"/>
    </xf>
    <xf numFmtId="0" fontId="144" fillId="0" borderId="0" xfId="97" applyFont="1" applyAlignment="1">
      <alignment horizontal="right" vertical="center"/>
    </xf>
    <xf numFmtId="0" fontId="155" fillId="0" borderId="0" xfId="97" applyFont="1"/>
    <xf numFmtId="0" fontId="155" fillId="0" borderId="0" xfId="97" applyFont="1" applyAlignment="1">
      <alignment horizontal="right"/>
    </xf>
    <xf numFmtId="0" fontId="8" fillId="0" borderId="0" xfId="97" applyAlignment="1">
      <alignment horizontal="right"/>
    </xf>
    <xf numFmtId="0" fontId="156" fillId="0" borderId="0" xfId="97" applyFont="1"/>
    <xf numFmtId="0" fontId="156" fillId="0" borderId="0" xfId="97" applyFont="1" applyAlignment="1">
      <alignment horizontal="right"/>
    </xf>
    <xf numFmtId="2" fontId="157" fillId="0" borderId="0" xfId="433" applyNumberFormat="1" applyFont="1" applyAlignment="1">
      <alignment vertical="top" wrapText="1"/>
    </xf>
    <xf numFmtId="2" fontId="135" fillId="0" borderId="9" xfId="433" applyNumberFormat="1" applyFont="1" applyBorder="1" applyAlignment="1">
      <alignment horizontal="justify" vertical="top" wrapText="1"/>
    </xf>
    <xf numFmtId="2" fontId="158" fillId="0" borderId="0" xfId="433" applyNumberFormat="1" applyFont="1" applyAlignment="1">
      <alignment horizontal="center" vertical="top"/>
    </xf>
    <xf numFmtId="1" fontId="158" fillId="0" borderId="0" xfId="433" applyNumberFormat="1" applyFont="1" applyAlignment="1">
      <alignment horizontal="center" vertical="top"/>
    </xf>
    <xf numFmtId="167" fontId="158" fillId="0" borderId="0" xfId="433" applyNumberFormat="1" applyFont="1" applyAlignment="1">
      <alignment horizontal="center" vertical="top"/>
    </xf>
    <xf numFmtId="2" fontId="159" fillId="0" borderId="0" xfId="433" applyNumberFormat="1" applyFont="1" applyAlignment="1">
      <alignment horizontal="justify" vertical="top" wrapText="1"/>
    </xf>
    <xf numFmtId="2" fontId="160" fillId="0" borderId="0" xfId="433" applyNumberFormat="1" applyFont="1" applyAlignment="1">
      <alignment horizontal="justify" vertical="top" wrapText="1"/>
    </xf>
    <xf numFmtId="2" fontId="135" fillId="0" borderId="0" xfId="433" applyNumberFormat="1" applyFont="1" applyAlignment="1">
      <alignment horizontal="justify" vertical="top" wrapText="1"/>
    </xf>
    <xf numFmtId="2" fontId="159" fillId="0" borderId="27" xfId="433" applyNumberFormat="1" applyFont="1" applyBorder="1" applyAlignment="1">
      <alignment horizontal="justify" vertical="top" wrapText="1"/>
    </xf>
    <xf numFmtId="1" fontId="159" fillId="0" borderId="0" xfId="431" applyNumberFormat="1" applyFont="1" applyAlignment="1" applyProtection="1">
      <alignment horizontal="center" vertical="top" wrapText="1"/>
      <protection locked="0"/>
    </xf>
    <xf numFmtId="0" fontId="159" fillId="0" borderId="0" xfId="431" applyFont="1" applyAlignment="1" applyProtection="1">
      <alignment horizontal="justify" vertical="top" wrapText="1"/>
      <protection locked="0"/>
    </xf>
    <xf numFmtId="1" fontId="159" fillId="0" borderId="0" xfId="431" applyNumberFormat="1" applyFont="1" applyAlignment="1" applyProtection="1">
      <alignment horizontal="center" wrapText="1"/>
      <protection locked="0"/>
    </xf>
    <xf numFmtId="0" fontId="159" fillId="0" borderId="0" xfId="431" applyFont="1" applyAlignment="1" applyProtection="1">
      <alignment horizontal="center" wrapText="1"/>
      <protection locked="0"/>
    </xf>
    <xf numFmtId="197" fontId="159" fillId="0" borderId="0" xfId="431" applyNumberFormat="1" applyFont="1" applyAlignment="1" applyProtection="1">
      <alignment horizontal="center" wrapText="1"/>
      <protection locked="0"/>
    </xf>
    <xf numFmtId="2" fontId="159" fillId="0" borderId="0" xfId="431" applyNumberFormat="1" applyFont="1" applyAlignment="1" applyProtection="1">
      <alignment horizontal="center" wrapText="1"/>
      <protection locked="0"/>
    </xf>
    <xf numFmtId="0" fontId="135" fillId="0" borderId="0" xfId="431" applyFont="1" applyAlignment="1" applyProtection="1">
      <alignment horizontal="justify" vertical="top" wrapText="1"/>
      <protection locked="0"/>
    </xf>
    <xf numFmtId="0" fontId="135" fillId="0" borderId="0" xfId="431" applyFont="1" applyAlignment="1" applyProtection="1">
      <alignment horizontal="right" wrapText="1"/>
      <protection locked="0"/>
    </xf>
    <xf numFmtId="1" fontId="135" fillId="0" borderId="0" xfId="431" applyNumberFormat="1" applyFont="1" applyAlignment="1" applyProtection="1">
      <alignment horizontal="center" wrapText="1"/>
      <protection locked="0"/>
    </xf>
    <xf numFmtId="0" fontId="135" fillId="0" borderId="0" xfId="431" applyFont="1" applyAlignment="1" applyProtection="1">
      <alignment horizontal="right" vertical="top" wrapText="1"/>
      <protection locked="0"/>
    </xf>
    <xf numFmtId="2" fontId="135" fillId="0" borderId="0" xfId="434" applyNumberFormat="1" applyFont="1" applyFill="1" applyBorder="1" applyAlignment="1">
      <alignment horizontal="center" vertical="center" wrapText="1"/>
    </xf>
    <xf numFmtId="0" fontId="159" fillId="0" borderId="0" xfId="431" applyFont="1" applyAlignment="1" applyProtection="1">
      <alignment horizontal="left" vertical="top" wrapText="1"/>
      <protection locked="0"/>
    </xf>
    <xf numFmtId="0" fontId="131" fillId="0" borderId="0" xfId="437" applyFont="1" applyAlignment="1">
      <alignment horizontal="left" vertical="top"/>
    </xf>
    <xf numFmtId="0" fontId="109" fillId="0" borderId="0" xfId="431" applyFont="1" applyAlignment="1" applyProtection="1">
      <alignment horizontal="justify" vertical="top" wrapText="1"/>
      <protection locked="0"/>
    </xf>
    <xf numFmtId="0" fontId="174" fillId="0" borderId="0" xfId="431" applyFont="1" applyAlignment="1" applyProtection="1">
      <alignment horizontal="justify" vertical="top" wrapText="1"/>
      <protection locked="0"/>
    </xf>
    <xf numFmtId="0" fontId="175" fillId="0" borderId="0" xfId="431" applyFont="1" applyAlignment="1" applyProtection="1">
      <alignment horizontal="justify" vertical="top" wrapText="1"/>
      <protection locked="0"/>
    </xf>
    <xf numFmtId="0" fontId="172" fillId="0" borderId="0" xfId="431" applyFont="1" applyAlignment="1" applyProtection="1">
      <alignment horizontal="justify" vertical="top"/>
      <protection locked="0"/>
    </xf>
    <xf numFmtId="0" fontId="153" fillId="0" borderId="0" xfId="97" applyFont="1"/>
    <xf numFmtId="2" fontId="48" fillId="0" borderId="0" xfId="0" applyNumberFormat="1" applyFont="1" applyAlignment="1">
      <alignment horizontal="left"/>
    </xf>
    <xf numFmtId="192" fontId="47" fillId="0" borderId="0" xfId="153" applyNumberFormat="1" applyFont="1" applyAlignment="1">
      <alignment horizontal="right" vertical="top"/>
    </xf>
    <xf numFmtId="1" fontId="48" fillId="0" borderId="0" xfId="0" applyNumberFormat="1" applyFont="1" applyAlignment="1">
      <alignment horizontal="right"/>
    </xf>
    <xf numFmtId="2" fontId="47" fillId="0" borderId="0" xfId="0" applyNumberFormat="1" applyFont="1"/>
    <xf numFmtId="0" fontId="2" fillId="0" borderId="0" xfId="431" applyFont="1"/>
    <xf numFmtId="4" fontId="188" fillId="0" borderId="0" xfId="0" applyNumberFormat="1" applyFont="1" applyAlignment="1" applyProtection="1">
      <alignment horizontal="right" wrapText="1"/>
      <protection locked="0"/>
    </xf>
    <xf numFmtId="0" fontId="79" fillId="0" borderId="0" xfId="0" applyFont="1" applyAlignment="1">
      <alignment horizontal="justify" vertical="top" wrapText="1"/>
    </xf>
    <xf numFmtId="4" fontId="22" fillId="0" borderId="0" xfId="250" applyNumberFormat="1" applyFont="1" applyAlignment="1" applyProtection="1">
      <alignment horizontal="center"/>
      <protection locked="0"/>
    </xf>
    <xf numFmtId="4" fontId="22" fillId="0" borderId="0" xfId="0" applyNumberFormat="1" applyFont="1" applyAlignment="1" applyProtection="1">
      <alignment horizontal="right" wrapText="1"/>
      <protection locked="0"/>
    </xf>
    <xf numFmtId="0" fontId="138" fillId="0" borderId="0" xfId="432" applyFont="1" applyAlignment="1">
      <alignment horizontal="left" vertical="center" wrapText="1"/>
    </xf>
    <xf numFmtId="0" fontId="52" fillId="0" borderId="0" xfId="0" applyFont="1" applyAlignment="1">
      <alignment horizontal="right"/>
    </xf>
    <xf numFmtId="2" fontId="52" fillId="0" borderId="0" xfId="0" applyNumberFormat="1" applyFont="1" applyAlignment="1">
      <alignment horizontal="left" vertical="center"/>
    </xf>
    <xf numFmtId="4" fontId="53" fillId="0" borderId="0" xfId="0" applyNumberFormat="1" applyFont="1" applyAlignment="1">
      <alignment horizontal="right"/>
    </xf>
    <xf numFmtId="4" fontId="53" fillId="0" borderId="0" xfId="0" applyNumberFormat="1" applyFont="1"/>
    <xf numFmtId="167" fontId="53" fillId="0" borderId="0" xfId="0" applyNumberFormat="1" applyFont="1"/>
    <xf numFmtId="0" fontId="53" fillId="0" borderId="0" xfId="0" applyFont="1"/>
    <xf numFmtId="2" fontId="50" fillId="0" borderId="10" xfId="0" applyNumberFormat="1" applyFont="1" applyBorder="1" applyAlignment="1">
      <alignment horizontal="justify"/>
    </xf>
    <xf numFmtId="171" fontId="47" fillId="0" borderId="0" xfId="0" applyNumberFormat="1" applyFont="1" applyAlignment="1">
      <alignment horizontal="right" vertical="top"/>
    </xf>
    <xf numFmtId="0" fontId="22" fillId="58" borderId="0" xfId="0" applyFont="1" applyFill="1" applyAlignment="1">
      <alignment horizontal="justify" vertical="top"/>
    </xf>
    <xf numFmtId="4" fontId="17" fillId="0" borderId="0" xfId="0" applyNumberFormat="1" applyFont="1" applyAlignment="1">
      <alignment horizontal="right"/>
    </xf>
    <xf numFmtId="4" fontId="17" fillId="0" borderId="0" xfId="0" applyNumberFormat="1" applyFont="1"/>
    <xf numFmtId="49" fontId="58" fillId="0" borderId="0" xfId="0" applyNumberFormat="1" applyFont="1" applyAlignment="1">
      <alignment horizontal="right" vertical="top"/>
    </xf>
    <xf numFmtId="0" fontId="59" fillId="0" borderId="0" xfId="0" applyFont="1" applyAlignment="1">
      <alignment horizontal="justify" vertical="top"/>
    </xf>
    <xf numFmtId="0" fontId="59" fillId="0" borderId="0" xfId="0" applyFont="1" applyAlignment="1">
      <alignment horizontal="right" wrapText="1"/>
    </xf>
    <xf numFmtId="4" fontId="59" fillId="0" borderId="0" xfId="0" applyNumberFormat="1" applyFont="1" applyAlignment="1">
      <alignment horizontal="center" wrapText="1"/>
    </xf>
    <xf numFmtId="0" fontId="23" fillId="0" borderId="0" xfId="422" applyFont="1" applyAlignment="1">
      <alignment horizontal="center" vertical="top"/>
    </xf>
    <xf numFmtId="0" fontId="23" fillId="0" borderId="0" xfId="250" applyFont="1" applyAlignment="1">
      <alignment horizontal="justify" vertical="top" wrapText="1"/>
    </xf>
    <xf numFmtId="4" fontId="22" fillId="0" borderId="0" xfId="422" applyNumberFormat="1" applyFont="1" applyAlignment="1">
      <alignment horizontal="right"/>
    </xf>
    <xf numFmtId="0" fontId="22" fillId="0" borderId="0" xfId="422" applyFont="1" applyAlignment="1">
      <alignment horizontal="right"/>
    </xf>
    <xf numFmtId="167" fontId="22" fillId="0" borderId="0" xfId="422" applyNumberFormat="1" applyFont="1" applyAlignment="1">
      <alignment horizontal="right"/>
    </xf>
    <xf numFmtId="4" fontId="22" fillId="0" borderId="0" xfId="422" applyNumberFormat="1" applyFont="1" applyAlignment="1">
      <alignment horizontal="center"/>
    </xf>
    <xf numFmtId="0" fontId="22" fillId="0" borderId="0" xfId="422" applyFont="1"/>
    <xf numFmtId="0" fontId="47" fillId="0" borderId="0" xfId="0" applyFont="1" applyAlignment="1">
      <alignment horizontal="justify" vertical="top"/>
    </xf>
    <xf numFmtId="49" fontId="23" fillId="0" borderId="0" xfId="0" applyNumberFormat="1" applyFont="1" applyAlignment="1">
      <alignment horizontal="right" vertical="top"/>
    </xf>
    <xf numFmtId="4" fontId="22" fillId="0" borderId="0" xfId="0" applyNumberFormat="1" applyFont="1" applyAlignment="1">
      <alignment horizontal="center" wrapText="1"/>
    </xf>
    <xf numFmtId="9" fontId="23" fillId="0" borderId="0" xfId="0" applyNumberFormat="1" applyFont="1" applyAlignment="1">
      <alignment horizontal="justify" vertical="top"/>
    </xf>
    <xf numFmtId="9" fontId="22" fillId="0" borderId="0" xfId="0" applyNumberFormat="1" applyFont="1" applyAlignment="1">
      <alignment horizontal="justify" vertical="top"/>
    </xf>
    <xf numFmtId="4" fontId="8" fillId="0" borderId="0" xfId="0" applyNumberFormat="1" applyFont="1" applyAlignment="1">
      <alignment vertical="top"/>
    </xf>
    <xf numFmtId="0" fontId="23" fillId="0" borderId="0" xfId="0" applyFont="1" applyAlignment="1">
      <alignment horizontal="right" vertical="top"/>
    </xf>
    <xf numFmtId="9" fontId="23" fillId="58" borderId="0" xfId="0" applyNumberFormat="1" applyFont="1" applyFill="1" applyAlignment="1">
      <alignment horizontal="justify" vertical="top"/>
    </xf>
    <xf numFmtId="166" fontId="22" fillId="0" borderId="0" xfId="0" applyNumberFormat="1" applyFont="1" applyAlignment="1">
      <alignment horizontal="right"/>
    </xf>
    <xf numFmtId="0" fontId="22" fillId="0" borderId="0" xfId="98" applyFont="1"/>
    <xf numFmtId="0" fontId="22" fillId="0" borderId="0" xfId="0" applyFont="1" applyAlignment="1">
      <alignment horizontal="right"/>
    </xf>
    <xf numFmtId="0" fontId="23" fillId="0" borderId="0" xfId="0" applyFont="1"/>
    <xf numFmtId="0" fontId="22" fillId="0" borderId="0" xfId="0" applyFont="1" applyAlignment="1">
      <alignment horizontal="center"/>
    </xf>
    <xf numFmtId="4" fontId="22" fillId="0" borderId="0" xfId="0" applyNumberFormat="1" applyFont="1" applyAlignment="1">
      <alignment horizontal="center"/>
    </xf>
    <xf numFmtId="2" fontId="23" fillId="0" borderId="0" xfId="0" applyNumberFormat="1" applyFont="1" applyAlignment="1">
      <alignment wrapText="1"/>
    </xf>
    <xf numFmtId="168" fontId="23" fillId="0" borderId="0" xfId="0" applyNumberFormat="1" applyFont="1" applyAlignment="1">
      <alignment horizontal="right" vertical="top"/>
    </xf>
    <xf numFmtId="0" fontId="22" fillId="0" borderId="0" xfId="0" applyFont="1" applyAlignment="1">
      <alignment horizontal="justify" vertical="justify" wrapText="1"/>
    </xf>
    <xf numFmtId="0" fontId="23" fillId="0" borderId="0" xfId="0" applyFont="1" applyAlignment="1">
      <alignment horizontal="right"/>
    </xf>
    <xf numFmtId="4" fontId="59" fillId="0" borderId="0" xfId="0" applyNumberFormat="1" applyFont="1" applyAlignment="1">
      <alignment horizontal="right" wrapText="1"/>
    </xf>
    <xf numFmtId="167" fontId="59" fillId="0" borderId="0" xfId="0" applyNumberFormat="1" applyFont="1" applyAlignment="1">
      <alignment horizontal="right" wrapText="1"/>
    </xf>
    <xf numFmtId="178" fontId="10" fillId="0" borderId="0" xfId="0" applyNumberFormat="1" applyFont="1" applyAlignment="1">
      <alignment horizontal="right" vertical="top"/>
    </xf>
    <xf numFmtId="0" fontId="10" fillId="0" borderId="0" xfId="0" applyFont="1" applyAlignment="1">
      <alignment horizontal="justify" vertical="top" wrapText="1"/>
    </xf>
    <xf numFmtId="0" fontId="9" fillId="0" borderId="0" xfId="0" applyFont="1" applyAlignment="1">
      <alignment horizontal="right" wrapText="1"/>
    </xf>
    <xf numFmtId="4" fontId="9" fillId="0" borderId="0" xfId="0" applyNumberFormat="1" applyFont="1" applyAlignment="1">
      <alignment wrapText="1"/>
    </xf>
    <xf numFmtId="167" fontId="9" fillId="0" borderId="0" xfId="102" applyNumberFormat="1" applyFont="1"/>
    <xf numFmtId="49" fontId="10" fillId="0" borderId="0" xfId="0" applyNumberFormat="1" applyFont="1" applyAlignment="1">
      <alignment horizontal="right" vertical="top"/>
    </xf>
    <xf numFmtId="4" fontId="9" fillId="0" borderId="0" xfId="0" applyNumberFormat="1" applyFont="1" applyAlignment="1">
      <alignment horizontal="right" wrapText="1"/>
    </xf>
    <xf numFmtId="167" fontId="9" fillId="0" borderId="0" xfId="0" applyNumberFormat="1" applyFont="1" applyAlignment="1">
      <alignment horizontal="right" wrapText="1"/>
    </xf>
    <xf numFmtId="171" fontId="194" fillId="0" borderId="0" xfId="0" applyNumberFormat="1" applyFont="1" applyAlignment="1">
      <alignment horizontal="right" vertical="top"/>
    </xf>
    <xf numFmtId="0" fontId="194" fillId="0" borderId="0" xfId="0" applyFont="1" applyAlignment="1">
      <alignment horizontal="justify" vertical="top"/>
    </xf>
    <xf numFmtId="167" fontId="188" fillId="0" borderId="0" xfId="0" applyNumberFormat="1" applyFont="1" applyAlignment="1">
      <alignment horizontal="right" wrapText="1"/>
    </xf>
    <xf numFmtId="4" fontId="59" fillId="0" borderId="0" xfId="0" applyNumberFormat="1" applyFont="1" applyAlignment="1">
      <alignment horizontal="right"/>
    </xf>
    <xf numFmtId="4" fontId="15" fillId="0" borderId="0" xfId="0" applyNumberFormat="1" applyFont="1" applyAlignment="1">
      <alignment vertical="top" wrapText="1"/>
    </xf>
    <xf numFmtId="178" fontId="58" fillId="0" borderId="0" xfId="0" applyNumberFormat="1" applyFont="1" applyAlignment="1">
      <alignment horizontal="right" vertical="top"/>
    </xf>
    <xf numFmtId="0" fontId="58" fillId="0" borderId="0" xfId="0" applyFont="1" applyAlignment="1">
      <alignment horizontal="justify" vertical="top"/>
    </xf>
    <xf numFmtId="0" fontId="15" fillId="62" borderId="0" xfId="0" applyFont="1" applyFill="1" applyAlignment="1">
      <alignment vertical="top"/>
    </xf>
    <xf numFmtId="0" fontId="22" fillId="0" borderId="0" xfId="0" applyFont="1" applyAlignment="1">
      <alignment vertical="center"/>
    </xf>
    <xf numFmtId="0" fontId="8" fillId="0" borderId="0" xfId="0" applyFont="1" applyAlignment="1">
      <alignment horizontal="justify" vertical="top"/>
    </xf>
    <xf numFmtId="0" fontId="23" fillId="0" borderId="0" xfId="0" applyFont="1" applyAlignment="1">
      <alignment horizontal="justify" vertical="center"/>
    </xf>
    <xf numFmtId="0" fontId="22" fillId="0" borderId="0" xfId="0" applyFont="1" applyAlignment="1">
      <alignment horizontal="justify" vertical="center" wrapText="1"/>
    </xf>
    <xf numFmtId="4" fontId="53" fillId="0" borderId="0" xfId="0" applyNumberFormat="1" applyFont="1" applyAlignment="1" applyProtection="1">
      <alignment horizontal="right"/>
      <protection locked="0"/>
    </xf>
    <xf numFmtId="4" fontId="51" fillId="0" borderId="10" xfId="0" applyNumberFormat="1" applyFont="1" applyBorder="1" applyAlignment="1" applyProtection="1">
      <alignment horizontal="right"/>
      <protection locked="0"/>
    </xf>
    <xf numFmtId="4" fontId="51" fillId="0" borderId="0" xfId="0" applyNumberFormat="1" applyFont="1" applyAlignment="1" applyProtection="1">
      <alignment horizontal="right"/>
      <protection locked="0"/>
    </xf>
    <xf numFmtId="4" fontId="17" fillId="0" borderId="0" xfId="0" applyNumberFormat="1" applyFont="1" applyAlignment="1" applyProtection="1">
      <alignment horizontal="right"/>
      <protection locked="0"/>
    </xf>
    <xf numFmtId="4" fontId="9" fillId="0" borderId="0" xfId="0" applyNumberFormat="1" applyFont="1" applyAlignment="1" applyProtection="1">
      <alignment horizontal="right"/>
      <protection locked="0"/>
    </xf>
    <xf numFmtId="4" fontId="22" fillId="0" borderId="0" xfId="0" applyNumberFormat="1" applyFont="1" applyAlignment="1" applyProtection="1">
      <alignment wrapText="1"/>
      <protection locked="0"/>
    </xf>
    <xf numFmtId="167" fontId="17" fillId="0" borderId="0" xfId="0" applyNumberFormat="1" applyFont="1"/>
    <xf numFmtId="0" fontId="59" fillId="0" borderId="0" xfId="0" applyFont="1" applyAlignment="1">
      <alignment horizontal="justify" vertical="top" wrapText="1"/>
    </xf>
    <xf numFmtId="167" fontId="59" fillId="0" borderId="0" xfId="0" applyNumberFormat="1" applyFont="1" applyAlignment="1">
      <alignment horizontal="center" wrapText="1"/>
    </xf>
    <xf numFmtId="0" fontId="23" fillId="0" borderId="0" xfId="250" applyFont="1" applyAlignment="1">
      <alignment horizontal="justify" vertical="top"/>
    </xf>
    <xf numFmtId="0" fontId="23" fillId="58" borderId="0" xfId="250" applyFont="1" applyFill="1" applyAlignment="1">
      <alignment horizontal="justify" vertical="top"/>
    </xf>
    <xf numFmtId="0" fontId="22" fillId="0" borderId="0" xfId="98" applyFont="1" applyAlignment="1">
      <alignment horizontal="justify" vertical="top" wrapText="1"/>
    </xf>
    <xf numFmtId="172" fontId="47" fillId="0" borderId="0" xfId="0" applyNumberFormat="1" applyFont="1" applyAlignment="1">
      <alignment horizontal="right" vertical="top"/>
    </xf>
    <xf numFmtId="168" fontId="23" fillId="0" borderId="0" xfId="100" applyNumberFormat="1" applyFont="1" applyAlignment="1">
      <alignment horizontal="center" vertical="top"/>
    </xf>
    <xf numFmtId="0" fontId="22" fillId="0" borderId="0" xfId="100" applyFont="1" applyAlignment="1">
      <alignment horizontal="justify" vertical="top" wrapText="1"/>
    </xf>
    <xf numFmtId="0" fontId="22" fillId="0" borderId="0" xfId="100" applyFont="1" applyAlignment="1">
      <alignment horizontal="right" wrapText="1"/>
    </xf>
    <xf numFmtId="4" fontId="22" fillId="0" borderId="0" xfId="100" applyNumberFormat="1" applyFont="1" applyAlignment="1">
      <alignment wrapText="1"/>
    </xf>
    <xf numFmtId="167" fontId="22" fillId="0" borderId="0" xfId="100" applyNumberFormat="1" applyFont="1" applyAlignment="1">
      <alignment wrapText="1"/>
    </xf>
    <xf numFmtId="0" fontId="15" fillId="0" borderId="0" xfId="426" applyFont="1" applyAlignment="1">
      <alignment vertical="top"/>
    </xf>
    <xf numFmtId="167" fontId="22" fillId="0" borderId="0" xfId="164" applyNumberFormat="1" applyFont="1"/>
    <xf numFmtId="0" fontId="58" fillId="0" borderId="0" xfId="98" applyFont="1" applyAlignment="1">
      <alignment horizontal="justify" vertical="top" wrapText="1"/>
    </xf>
    <xf numFmtId="167" fontId="22" fillId="0" borderId="0" xfId="0" applyNumberFormat="1" applyFont="1" applyAlignment="1">
      <alignment horizontal="right"/>
    </xf>
    <xf numFmtId="0" fontId="9" fillId="0" borderId="0" xfId="0" applyFont="1" applyAlignment="1">
      <alignment horizontal="right"/>
    </xf>
    <xf numFmtId="4" fontId="22" fillId="0" borderId="0" xfId="0" applyNumberFormat="1" applyFont="1" applyAlignment="1">
      <alignment vertical="center"/>
    </xf>
    <xf numFmtId="4" fontId="22" fillId="0" borderId="0" xfId="0" applyNumberFormat="1" applyFont="1" applyAlignment="1">
      <alignment horizontal="right" wrapText="1"/>
    </xf>
    <xf numFmtId="0" fontId="22" fillId="0" borderId="0" xfId="0" applyFont="1" applyAlignment="1">
      <alignment horizontal="left"/>
    </xf>
    <xf numFmtId="167" fontId="22" fillId="0" borderId="0" xfId="102" applyNumberFormat="1" applyFont="1" applyAlignment="1">
      <alignment horizontal="right"/>
    </xf>
    <xf numFmtId="168" fontId="23" fillId="0" borderId="0" xfId="98" applyNumberFormat="1" applyFont="1" applyAlignment="1">
      <alignment horizontal="right" vertical="top"/>
    </xf>
    <xf numFmtId="4" fontId="22" fillId="0" borderId="0" xfId="98" applyNumberFormat="1" applyFont="1" applyAlignment="1">
      <alignment horizontal="right" vertical="top"/>
    </xf>
    <xf numFmtId="4" fontId="22" fillId="0" borderId="0" xfId="98" applyNumberFormat="1" applyFont="1" applyAlignment="1">
      <alignment vertical="top"/>
    </xf>
    <xf numFmtId="167" fontId="22" fillId="0" borderId="0" xfId="102" applyNumberFormat="1" applyFont="1" applyAlignment="1">
      <alignment vertical="top"/>
    </xf>
    <xf numFmtId="0" fontId="58" fillId="0" borderId="0" xfId="0" applyFont="1" applyAlignment="1">
      <alignment horizontal="justify" vertical="center" wrapText="1"/>
    </xf>
    <xf numFmtId="0" fontId="59" fillId="0" borderId="0" xfId="0" applyFont="1" applyAlignment="1">
      <alignment horizontal="center" vertical="top" wrapText="1"/>
    </xf>
    <xf numFmtId="4" fontId="59" fillId="0" borderId="0" xfId="0" applyNumberFormat="1" applyFont="1" applyAlignment="1">
      <alignment horizontal="center" vertical="top" wrapText="1"/>
    </xf>
    <xf numFmtId="167" fontId="59" fillId="0" borderId="0" xfId="0" applyNumberFormat="1" applyFont="1" applyAlignment="1">
      <alignment horizontal="center" vertical="top" wrapText="1"/>
    </xf>
    <xf numFmtId="0" fontId="22" fillId="0" borderId="0" xfId="98" applyFont="1" applyAlignment="1">
      <alignment horizontal="right" vertical="top" wrapText="1"/>
    </xf>
    <xf numFmtId="4" fontId="22" fillId="0" borderId="0" xfId="98" applyNumberFormat="1" applyFont="1" applyAlignment="1">
      <alignment vertical="top" wrapText="1"/>
    </xf>
    <xf numFmtId="0" fontId="22" fillId="0" borderId="0" xfId="0" applyFont="1" applyAlignment="1">
      <alignment vertical="top" wrapText="1"/>
    </xf>
    <xf numFmtId="172" fontId="194" fillId="0" borderId="0" xfId="0" applyNumberFormat="1" applyFont="1" applyAlignment="1">
      <alignment horizontal="right" vertical="top"/>
    </xf>
    <xf numFmtId="4" fontId="115" fillId="0" borderId="0" xfId="0" applyNumberFormat="1" applyFont="1" applyAlignment="1">
      <alignment horizontal="right"/>
    </xf>
    <xf numFmtId="4" fontId="115" fillId="0" borderId="0" xfId="0" applyNumberFormat="1" applyFont="1"/>
    <xf numFmtId="167" fontId="59" fillId="0" borderId="0" xfId="102" applyNumberFormat="1" applyFont="1"/>
    <xf numFmtId="168" fontId="58" fillId="0" borderId="0" xfId="98" applyNumberFormat="1" applyFont="1" applyAlignment="1">
      <alignment horizontal="center" vertical="top"/>
    </xf>
    <xf numFmtId="0" fontId="59" fillId="0" borderId="0" xfId="98" applyFont="1" applyAlignment="1">
      <alignment horizontal="justify" vertical="top" wrapText="1"/>
    </xf>
    <xf numFmtId="0" fontId="59" fillId="0" borderId="0" xfId="98" applyFont="1" applyAlignment="1">
      <alignment horizontal="right" vertical="top" wrapText="1"/>
    </xf>
    <xf numFmtId="4" fontId="59" fillId="0" borderId="0" xfId="98" applyNumberFormat="1" applyFont="1" applyAlignment="1">
      <alignment vertical="top" wrapText="1"/>
    </xf>
    <xf numFmtId="0" fontId="59" fillId="0" borderId="0" xfId="98" applyFont="1" applyAlignment="1">
      <alignment horizontal="right" wrapText="1"/>
    </xf>
    <xf numFmtId="4" fontId="59" fillId="0" borderId="0" xfId="98" applyNumberFormat="1" applyFont="1" applyAlignment="1">
      <alignment wrapText="1"/>
    </xf>
    <xf numFmtId="0" fontId="22" fillId="0" borderId="0" xfId="0" applyFont="1" applyAlignment="1">
      <alignment horizontal="justify" vertical="center"/>
    </xf>
    <xf numFmtId="4" fontId="79" fillId="0" borderId="0" xfId="98" applyNumberFormat="1" applyFont="1" applyAlignment="1">
      <alignment wrapText="1"/>
    </xf>
    <xf numFmtId="0" fontId="47" fillId="0" borderId="0" xfId="98" applyFont="1" applyAlignment="1">
      <alignment horizontal="justify" vertical="top" wrapText="1"/>
    </xf>
    <xf numFmtId="0" fontId="59" fillId="0" borderId="0" xfId="0" applyFont="1" applyAlignment="1">
      <alignment horizontal="justify" vertical="center" wrapText="1"/>
    </xf>
    <xf numFmtId="0" fontId="59" fillId="0" borderId="0" xfId="0" applyFont="1" applyAlignment="1">
      <alignment horizontal="center" wrapText="1"/>
    </xf>
    <xf numFmtId="0" fontId="22" fillId="0" borderId="0" xfId="98" quotePrefix="1" applyFont="1" applyAlignment="1">
      <alignment horizontal="justify" vertical="top" wrapText="1"/>
    </xf>
    <xf numFmtId="4" fontId="22" fillId="0" borderId="0" xfId="98" applyNumberFormat="1" applyFont="1" applyAlignment="1" applyProtection="1">
      <alignment wrapText="1"/>
      <protection locked="0"/>
    </xf>
    <xf numFmtId="4" fontId="22" fillId="0" borderId="0" xfId="100" applyNumberFormat="1" applyFont="1" applyAlignment="1" applyProtection="1">
      <alignment wrapText="1"/>
      <protection locked="0"/>
    </xf>
    <xf numFmtId="4" fontId="22" fillId="0" borderId="0" xfId="98" applyNumberFormat="1" applyFont="1" applyProtection="1">
      <protection locked="0"/>
    </xf>
    <xf numFmtId="4" fontId="22" fillId="0" borderId="0" xfId="0" applyNumberFormat="1" applyFont="1" applyAlignment="1" applyProtection="1">
      <alignment vertical="center"/>
      <protection locked="0"/>
    </xf>
    <xf numFmtId="4" fontId="22" fillId="0" borderId="0" xfId="98" applyNumberFormat="1" applyFont="1" applyAlignment="1" applyProtection="1">
      <alignment vertical="top"/>
      <protection locked="0"/>
    </xf>
    <xf numFmtId="4" fontId="22" fillId="0" borderId="0" xfId="98" applyNumberFormat="1" applyFont="1" applyAlignment="1" applyProtection="1">
      <alignment vertical="top" wrapText="1"/>
      <protection locked="0"/>
    </xf>
    <xf numFmtId="4" fontId="115" fillId="0" borderId="0" xfId="0" applyNumberFormat="1" applyFont="1" applyAlignment="1" applyProtection="1">
      <alignment horizontal="right"/>
      <protection locked="0"/>
    </xf>
    <xf numFmtId="4" fontId="59" fillId="0" borderId="0" xfId="98" applyNumberFormat="1" applyFont="1" applyAlignment="1" applyProtection="1">
      <alignment vertical="top" wrapText="1"/>
      <protection locked="0"/>
    </xf>
    <xf numFmtId="4" fontId="59" fillId="0" borderId="0" xfId="98" applyNumberFormat="1" applyFont="1" applyAlignment="1" applyProtection="1">
      <alignment wrapText="1"/>
      <protection locked="0"/>
    </xf>
    <xf numFmtId="49" fontId="48" fillId="0" borderId="0" xfId="0" applyNumberFormat="1" applyFont="1" applyAlignment="1">
      <alignment horizontal="left" vertical="top"/>
    </xf>
    <xf numFmtId="0" fontId="8" fillId="0" borderId="0" xfId="0" applyFont="1" applyAlignment="1">
      <alignment horizontal="right" vertical="top"/>
    </xf>
    <xf numFmtId="167" fontId="9" fillId="0" borderId="0" xfId="0" applyNumberFormat="1" applyFont="1" applyAlignment="1">
      <alignment horizontal="right" vertical="top"/>
    </xf>
    <xf numFmtId="0" fontId="48" fillId="0" borderId="0" xfId="0" applyFont="1" applyAlignment="1">
      <alignment vertical="top"/>
    </xf>
    <xf numFmtId="0" fontId="23" fillId="0" borderId="0" xfId="0" applyFont="1" applyAlignment="1">
      <alignment horizontal="center" vertical="top"/>
    </xf>
    <xf numFmtId="4" fontId="23" fillId="0" borderId="0" xfId="0" applyNumberFormat="1" applyFont="1"/>
    <xf numFmtId="0" fontId="59" fillId="0" borderId="0" xfId="0" applyFont="1" applyAlignment="1">
      <alignment horizontal="center"/>
    </xf>
    <xf numFmtId="4" fontId="59" fillId="0" borderId="0" xfId="0" applyNumberFormat="1" applyFont="1" applyAlignment="1">
      <alignment horizontal="center"/>
    </xf>
    <xf numFmtId="167" fontId="59" fillId="0" borderId="0" xfId="0" applyNumberFormat="1" applyFont="1" applyAlignment="1">
      <alignment horizontal="center"/>
    </xf>
    <xf numFmtId="167" fontId="59" fillId="0" borderId="0" xfId="0" applyNumberFormat="1" applyFont="1" applyAlignment="1">
      <alignment horizontal="center" vertical="top"/>
    </xf>
    <xf numFmtId="49" fontId="22" fillId="0" borderId="0" xfId="0" applyNumberFormat="1" applyFont="1" applyAlignment="1">
      <alignment horizontal="right" vertical="top"/>
    </xf>
    <xf numFmtId="0" fontId="22" fillId="0" borderId="0" xfId="0" applyFont="1" applyAlignment="1">
      <alignment horizontal="center" vertical="top" wrapText="1"/>
    </xf>
    <xf numFmtId="4" fontId="22" fillId="0" borderId="0" xfId="0" applyNumberFormat="1" applyFont="1" applyAlignment="1">
      <alignment horizontal="center" vertical="top" wrapText="1"/>
    </xf>
    <xf numFmtId="167" fontId="22" fillId="0" borderId="0" xfId="0" applyNumberFormat="1" applyFont="1" applyAlignment="1">
      <alignment horizontal="center" vertical="top"/>
    </xf>
    <xf numFmtId="49" fontId="8" fillId="0" borderId="0" xfId="0" applyNumberFormat="1" applyFont="1" applyAlignment="1">
      <alignment horizontal="right" vertical="top"/>
    </xf>
    <xf numFmtId="0" fontId="9" fillId="0" borderId="0" xfId="98" applyFont="1" applyAlignment="1">
      <alignment horizontal="justify" vertical="top" wrapText="1"/>
    </xf>
    <xf numFmtId="173" fontId="47" fillId="0" borderId="0" xfId="0" applyNumberFormat="1" applyFont="1" applyAlignment="1">
      <alignment horizontal="right" vertical="top"/>
    </xf>
    <xf numFmtId="178" fontId="80" fillId="0" borderId="0" xfId="0" applyNumberFormat="1" applyFont="1" applyAlignment="1">
      <alignment horizontal="right" vertical="top"/>
    </xf>
    <xf numFmtId="0" fontId="79" fillId="0" borderId="0" xfId="0" applyFont="1" applyAlignment="1">
      <alignment horizontal="right" wrapText="1"/>
    </xf>
    <xf numFmtId="4" fontId="79" fillId="0" borderId="0" xfId="0" applyNumberFormat="1" applyFont="1" applyAlignment="1">
      <alignment wrapText="1"/>
    </xf>
    <xf numFmtId="167" fontId="79" fillId="0" borderId="0" xfId="102" applyNumberFormat="1" applyFont="1"/>
    <xf numFmtId="49" fontId="48" fillId="0" borderId="0" xfId="0" applyNumberFormat="1" applyFont="1" applyAlignment="1">
      <alignment horizontal="right" vertical="top"/>
    </xf>
    <xf numFmtId="2" fontId="8" fillId="0" borderId="0" xfId="0" applyNumberFormat="1" applyFont="1" applyAlignment="1">
      <alignment horizontal="justify" vertical="justify" wrapText="1"/>
    </xf>
    <xf numFmtId="0" fontId="8" fillId="0" borderId="0" xfId="0" applyFont="1" applyAlignment="1">
      <alignment horizontal="right" wrapText="1"/>
    </xf>
    <xf numFmtId="4" fontId="8" fillId="0" borderId="0" xfId="0" applyNumberFormat="1" applyFont="1" applyAlignment="1">
      <alignment horizontal="right" wrapText="1"/>
    </xf>
    <xf numFmtId="4" fontId="8" fillId="0" borderId="0" xfId="0" applyNumberFormat="1" applyFont="1" applyAlignment="1">
      <alignment wrapText="1"/>
    </xf>
    <xf numFmtId="4" fontId="8" fillId="0" borderId="0" xfId="151" applyNumberFormat="1" applyFont="1" applyAlignment="1" applyProtection="1">
      <alignment horizontal="right"/>
    </xf>
    <xf numFmtId="174" fontId="47" fillId="0" borderId="0" xfId="0" applyNumberFormat="1" applyFont="1" applyAlignment="1">
      <alignment horizontal="right" vertical="top"/>
    </xf>
    <xf numFmtId="4" fontId="8" fillId="0" borderId="0" xfId="151" applyNumberFormat="1" applyFont="1" applyFill="1" applyAlignment="1" applyProtection="1">
      <alignment horizontal="right"/>
    </xf>
    <xf numFmtId="2" fontId="80" fillId="0" borderId="0" xfId="98" applyNumberFormat="1" applyFont="1" applyAlignment="1">
      <alignment horizontal="left"/>
    </xf>
    <xf numFmtId="0" fontId="58" fillId="0" borderId="10" xfId="0" applyFont="1" applyBorder="1" applyAlignment="1">
      <alignment horizontal="justify" vertical="center" wrapText="1"/>
    </xf>
    <xf numFmtId="0" fontId="22" fillId="0" borderId="10" xfId="0" applyFont="1" applyBorder="1" applyAlignment="1">
      <alignment horizontal="right" wrapText="1"/>
    </xf>
    <xf numFmtId="4" fontId="22" fillId="0" borderId="10" xfId="0" applyNumberFormat="1" applyFont="1" applyBorder="1" applyAlignment="1">
      <alignment wrapText="1"/>
    </xf>
    <xf numFmtId="167" fontId="22" fillId="0" borderId="10" xfId="102" applyNumberFormat="1" applyFont="1" applyBorder="1"/>
    <xf numFmtId="0" fontId="23" fillId="0" borderId="0" xfId="0" applyFont="1" applyAlignment="1">
      <alignment horizontal="right" wrapText="1"/>
    </xf>
    <xf numFmtId="4" fontId="23" fillId="0" borderId="0" xfId="0" applyNumberFormat="1" applyFont="1" applyAlignment="1">
      <alignment wrapText="1"/>
    </xf>
    <xf numFmtId="9" fontId="8" fillId="0" borderId="0" xfId="0" applyNumberFormat="1" applyFont="1" applyAlignment="1">
      <alignment horizontal="justify" vertical="top"/>
    </xf>
    <xf numFmtId="4" fontId="79" fillId="0" borderId="0" xfId="0" applyNumberFormat="1" applyFont="1" applyAlignment="1" applyProtection="1">
      <alignment wrapText="1"/>
      <protection locked="0"/>
    </xf>
    <xf numFmtId="4" fontId="8" fillId="0" borderId="0" xfId="0" applyNumberFormat="1" applyFont="1" applyAlignment="1" applyProtection="1">
      <alignment wrapText="1"/>
      <protection locked="0"/>
    </xf>
    <xf numFmtId="4" fontId="22" fillId="0" borderId="0" xfId="250" applyNumberFormat="1" applyFont="1" applyAlignment="1" applyProtection="1">
      <alignment wrapText="1"/>
      <protection locked="0"/>
    </xf>
    <xf numFmtId="4" fontId="22" fillId="0" borderId="10" xfId="0" applyNumberFormat="1" applyFont="1" applyBorder="1" applyAlignment="1" applyProtection="1">
      <alignment wrapText="1"/>
      <protection locked="0"/>
    </xf>
    <xf numFmtId="0" fontId="8" fillId="0" borderId="0" xfId="0" applyFont="1" applyProtection="1">
      <protection locked="0"/>
    </xf>
    <xf numFmtId="178" fontId="59" fillId="0" borderId="0" xfId="0" applyNumberFormat="1" applyFont="1" applyAlignment="1">
      <alignment horizontal="right" vertical="top"/>
    </xf>
    <xf numFmtId="0" fontId="59" fillId="0" borderId="0" xfId="0" applyFont="1" applyAlignment="1">
      <alignment horizontal="right" vertical="top"/>
    </xf>
    <xf numFmtId="167" fontId="22" fillId="0" borderId="0" xfId="0" applyNumberFormat="1" applyFont="1" applyAlignment="1">
      <alignment horizontal="center" wrapText="1"/>
    </xf>
    <xf numFmtId="183" fontId="47" fillId="0" borderId="0" xfId="0" applyNumberFormat="1" applyFont="1" applyAlignment="1">
      <alignment horizontal="right" vertical="top"/>
    </xf>
    <xf numFmtId="0" fontId="23" fillId="58" borderId="0" xfId="0" applyFont="1" applyFill="1" applyAlignment="1">
      <alignment horizontal="justify" vertical="top" wrapText="1"/>
    </xf>
    <xf numFmtId="0" fontId="58" fillId="0" borderId="0" xfId="0" applyFont="1" applyAlignment="1">
      <alignment vertical="top"/>
    </xf>
    <xf numFmtId="174" fontId="47" fillId="0" borderId="0" xfId="0" applyNumberFormat="1" applyFont="1" applyAlignment="1">
      <alignment horizontal="right" vertical="top" shrinkToFit="1"/>
    </xf>
    <xf numFmtId="49" fontId="59" fillId="0" borderId="0" xfId="0" applyNumberFormat="1" applyFont="1" applyAlignment="1">
      <alignment horizontal="right" vertical="top"/>
    </xf>
    <xf numFmtId="9" fontId="59" fillId="0" borderId="0" xfId="0" applyNumberFormat="1" applyFont="1" applyAlignment="1">
      <alignment horizontal="justify" vertical="top" wrapText="1"/>
    </xf>
    <xf numFmtId="0" fontId="109" fillId="0" borderId="0" xfId="250" applyFont="1" applyAlignment="1">
      <alignment vertical="top"/>
    </xf>
    <xf numFmtId="167" fontId="22" fillId="0" borderId="0" xfId="0" applyNumberFormat="1" applyFont="1" applyAlignment="1">
      <alignment horizontal="center"/>
    </xf>
    <xf numFmtId="9" fontId="23" fillId="0" borderId="0" xfId="0" applyNumberFormat="1" applyFont="1" applyAlignment="1">
      <alignment horizontal="justify" vertical="top" wrapText="1"/>
    </xf>
    <xf numFmtId="0" fontId="110" fillId="0" borderId="0" xfId="0" applyFont="1" applyAlignment="1">
      <alignment horizontal="center" vertical="top"/>
    </xf>
    <xf numFmtId="0" fontId="111" fillId="0" borderId="0" xfId="262" applyFont="1" applyAlignment="1">
      <alignment wrapText="1"/>
    </xf>
    <xf numFmtId="0" fontId="110" fillId="0" borderId="0" xfId="0" applyFont="1" applyAlignment="1">
      <alignment wrapText="1"/>
    </xf>
    <xf numFmtId="4" fontId="110" fillId="0" borderId="0" xfId="0" applyNumberFormat="1" applyFont="1" applyAlignment="1">
      <alignment horizontal="right" vertical="center"/>
    </xf>
    <xf numFmtId="4" fontId="110" fillId="0" borderId="0" xfId="0" applyNumberFormat="1" applyFont="1" applyAlignment="1">
      <alignment horizontal="center" vertical="top"/>
    </xf>
    <xf numFmtId="4" fontId="0" fillId="0" borderId="0" xfId="0" applyNumberFormat="1" applyAlignment="1">
      <alignment horizontal="center"/>
    </xf>
    <xf numFmtId="167" fontId="9" fillId="0" borderId="0" xfId="0" applyNumberFormat="1" applyFont="1"/>
    <xf numFmtId="184" fontId="108" fillId="0" borderId="0" xfId="250" applyNumberFormat="1" applyFont="1" applyAlignment="1">
      <alignment horizontal="right" vertical="top"/>
    </xf>
    <xf numFmtId="4" fontId="8" fillId="0" borderId="0" xfId="0" applyNumberFormat="1" applyFont="1" applyProtection="1">
      <protection locked="0"/>
    </xf>
    <xf numFmtId="4" fontId="110" fillId="0" borderId="0" xfId="0" applyNumberFormat="1" applyFont="1" applyAlignment="1" applyProtection="1">
      <alignment horizontal="center" vertical="top"/>
      <protection locked="0"/>
    </xf>
    <xf numFmtId="169" fontId="23" fillId="0" borderId="0" xfId="98" applyNumberFormat="1" applyFont="1" applyAlignment="1">
      <alignment horizontal="center"/>
    </xf>
    <xf numFmtId="0" fontId="22" fillId="0" borderId="0" xfId="98" applyFont="1" applyAlignment="1">
      <alignment horizontal="justify" vertical="top"/>
    </xf>
    <xf numFmtId="4" fontId="22" fillId="0" borderId="0" xfId="0" applyNumberFormat="1" applyFont="1" applyAlignment="1">
      <alignment horizontal="left"/>
    </xf>
    <xf numFmtId="169" fontId="22" fillId="0" borderId="0" xfId="98" applyNumberFormat="1" applyFont="1" applyAlignment="1">
      <alignment horizontal="right" vertical="top"/>
    </xf>
    <xf numFmtId="0" fontId="22" fillId="0" borderId="0" xfId="98" applyFont="1" applyAlignment="1">
      <alignment horizontal="right" vertical="top"/>
    </xf>
    <xf numFmtId="169" fontId="18" fillId="0" borderId="0" xfId="98" applyNumberFormat="1" applyFont="1" applyAlignment="1">
      <alignment horizontal="right" vertical="top"/>
    </xf>
    <xf numFmtId="0" fontId="9" fillId="0" borderId="0" xfId="98" applyFont="1" applyAlignment="1">
      <alignment horizontal="justify" vertical="top"/>
    </xf>
    <xf numFmtId="0" fontId="18" fillId="0" borderId="0" xfId="0" applyFont="1"/>
    <xf numFmtId="175" fontId="47" fillId="0" borderId="0" xfId="0" applyNumberFormat="1" applyFont="1" applyAlignment="1">
      <alignment horizontal="right" vertical="top"/>
    </xf>
    <xf numFmtId="0" fontId="47" fillId="0" borderId="0" xfId="250" applyFont="1" applyAlignment="1">
      <alignment horizontal="justify" vertical="top"/>
    </xf>
    <xf numFmtId="167" fontId="17" fillId="0" borderId="0" xfId="250" applyNumberFormat="1" applyFont="1"/>
    <xf numFmtId="177" fontId="47" fillId="0" borderId="0" xfId="0" applyNumberFormat="1" applyFont="1" applyAlignment="1">
      <alignment horizontal="right" vertical="top"/>
    </xf>
    <xf numFmtId="0" fontId="59" fillId="0" borderId="0" xfId="250" applyFont="1" applyAlignment="1">
      <alignment horizontal="justify" vertical="center" wrapText="1"/>
    </xf>
    <xf numFmtId="0" fontId="59" fillId="0" borderId="0" xfId="250" applyFont="1" applyAlignment="1">
      <alignment horizontal="center"/>
    </xf>
    <xf numFmtId="4" fontId="59" fillId="0" borderId="0" xfId="250" applyNumberFormat="1" applyFont="1" applyAlignment="1">
      <alignment horizontal="center"/>
    </xf>
    <xf numFmtId="167" fontId="9" fillId="0" borderId="0" xfId="250" applyNumberFormat="1" applyFont="1" applyAlignment="1">
      <alignment horizontal="right" wrapText="1"/>
    </xf>
    <xf numFmtId="4" fontId="15" fillId="0" borderId="0" xfId="250" applyNumberFormat="1" applyFont="1" applyAlignment="1">
      <alignment vertical="top"/>
    </xf>
    <xf numFmtId="0" fontId="15" fillId="0" borderId="0" xfId="250" applyFont="1" applyAlignment="1">
      <alignment vertical="top"/>
    </xf>
    <xf numFmtId="0" fontId="59" fillId="0" borderId="0" xfId="250" applyFont="1" applyAlignment="1">
      <alignment horizontal="justify" vertical="top" wrapText="1"/>
    </xf>
    <xf numFmtId="0" fontId="59" fillId="0" borderId="0" xfId="250" applyFont="1" applyAlignment="1">
      <alignment horizontal="left" vertical="top" wrapText="1"/>
    </xf>
    <xf numFmtId="0" fontId="23" fillId="0" borderId="0" xfId="0" applyFont="1" applyAlignment="1">
      <alignment vertical="center"/>
    </xf>
    <xf numFmtId="4" fontId="17" fillId="0" borderId="0" xfId="250" applyNumberFormat="1" applyFont="1" applyAlignment="1" applyProtection="1">
      <alignment horizontal="right"/>
      <protection locked="0"/>
    </xf>
    <xf numFmtId="0" fontId="59" fillId="0" borderId="0" xfId="0" applyFont="1" applyAlignment="1">
      <alignment vertical="top"/>
    </xf>
    <xf numFmtId="183" fontId="23" fillId="0" borderId="0" xfId="0" applyNumberFormat="1" applyFont="1" applyAlignment="1">
      <alignment horizontal="right" vertical="top"/>
    </xf>
    <xf numFmtId="0" fontId="23" fillId="0" borderId="0" xfId="0" applyFont="1" applyAlignment="1">
      <alignment vertical="top"/>
    </xf>
    <xf numFmtId="0" fontId="81" fillId="0" borderId="0" xfId="0" applyFont="1" applyAlignment="1">
      <alignment vertical="top" wrapText="1"/>
    </xf>
    <xf numFmtId="0" fontId="22" fillId="0" borderId="0" xfId="0" applyFont="1" applyAlignment="1" applyProtection="1">
      <alignment vertical="top" wrapText="1"/>
      <protection locked="0"/>
    </xf>
    <xf numFmtId="171" fontId="59" fillId="0" borderId="0" xfId="0" applyNumberFormat="1" applyFont="1" applyAlignment="1">
      <alignment horizontal="right" vertical="top"/>
    </xf>
    <xf numFmtId="173" fontId="59" fillId="0" borderId="0" xfId="0" applyNumberFormat="1" applyFont="1" applyAlignment="1">
      <alignment horizontal="center" vertical="top"/>
    </xf>
    <xf numFmtId="195" fontId="47" fillId="0" borderId="0" xfId="0" applyNumberFormat="1" applyFont="1" applyAlignment="1">
      <alignment horizontal="right" vertical="top" shrinkToFit="1"/>
    </xf>
    <xf numFmtId="0" fontId="81" fillId="0" borderId="0" xfId="0" applyFont="1" applyAlignment="1" applyProtection="1">
      <alignment vertical="top" wrapText="1"/>
      <protection locked="0"/>
    </xf>
    <xf numFmtId="196" fontId="47" fillId="0" borderId="0" xfId="0" applyNumberFormat="1" applyFont="1" applyAlignment="1">
      <alignment horizontal="right" vertical="top" shrinkToFit="1"/>
    </xf>
    <xf numFmtId="0" fontId="23" fillId="0" borderId="0" xfId="0" applyFont="1" applyAlignment="1">
      <alignment horizontal="left" vertical="top"/>
    </xf>
    <xf numFmtId="0" fontId="9" fillId="0" borderId="0" xfId="98" applyFont="1" applyAlignment="1">
      <alignment horizontal="right" vertical="top"/>
    </xf>
    <xf numFmtId="0" fontId="23" fillId="0" borderId="0" xfId="98" applyFont="1" applyAlignment="1">
      <alignment horizontal="right" vertical="top"/>
    </xf>
    <xf numFmtId="4" fontId="23" fillId="0" borderId="0" xfId="151" applyNumberFormat="1" applyFont="1" applyFill="1" applyAlignment="1" applyProtection="1">
      <alignment horizontal="right" vertical="top"/>
    </xf>
    <xf numFmtId="167" fontId="23" fillId="0" borderId="0" xfId="102" applyNumberFormat="1" applyFont="1" applyAlignment="1">
      <alignment vertical="top"/>
    </xf>
    <xf numFmtId="0" fontId="9" fillId="0" borderId="0" xfId="98" applyFont="1" applyAlignment="1">
      <alignment vertical="top"/>
    </xf>
    <xf numFmtId="167" fontId="23" fillId="0" borderId="0" xfId="102" applyNumberFormat="1" applyFont="1" applyAlignment="1">
      <alignment horizontal="right" vertical="top"/>
    </xf>
    <xf numFmtId="185" fontId="47" fillId="0" borderId="0" xfId="0" applyNumberFormat="1" applyFont="1" applyAlignment="1">
      <alignment horizontal="right" vertical="top" shrinkToFit="1"/>
    </xf>
    <xf numFmtId="4" fontId="59" fillId="0" borderId="0" xfId="98" applyNumberFormat="1" applyFont="1"/>
    <xf numFmtId="0" fontId="114" fillId="0" borderId="0" xfId="0" applyFont="1"/>
    <xf numFmtId="4" fontId="23" fillId="0" borderId="0" xfId="0" applyNumberFormat="1" applyFont="1" applyAlignment="1" applyProtection="1">
      <alignment horizontal="right" vertical="top"/>
      <protection locked="0"/>
    </xf>
    <xf numFmtId="2" fontId="52" fillId="0" borderId="0" xfId="0" applyNumberFormat="1" applyFont="1" applyAlignment="1">
      <alignment horizontal="justify"/>
    </xf>
    <xf numFmtId="2" fontId="50" fillId="0" borderId="10" xfId="97" applyNumberFormat="1" applyFont="1" applyBorder="1" applyAlignment="1">
      <alignment horizontal="left"/>
    </xf>
    <xf numFmtId="0" fontId="50" fillId="0" borderId="0" xfId="97" applyFont="1" applyAlignment="1">
      <alignment horizontal="right"/>
    </xf>
    <xf numFmtId="2" fontId="50" fillId="0" borderId="0" xfId="97" applyNumberFormat="1" applyFont="1" applyAlignment="1">
      <alignment horizontal="left"/>
    </xf>
    <xf numFmtId="4" fontId="51" fillId="0" borderId="0" xfId="97" applyNumberFormat="1" applyFont="1"/>
    <xf numFmtId="167" fontId="51" fillId="0" borderId="0" xfId="97" applyNumberFormat="1" applyFont="1"/>
    <xf numFmtId="0" fontId="23" fillId="0" borderId="0" xfId="98" applyFont="1" applyAlignment="1">
      <alignment horizontal="center" vertical="top"/>
    </xf>
    <xf numFmtId="0" fontId="47" fillId="0" borderId="0" xfId="98" applyFont="1" applyAlignment="1">
      <alignment vertical="top"/>
    </xf>
    <xf numFmtId="4" fontId="22" fillId="0" borderId="0" xfId="0" applyNumberFormat="1" applyFont="1" applyAlignment="1">
      <alignment horizontal="center" vertical="top"/>
    </xf>
    <xf numFmtId="4" fontId="22" fillId="0" borderId="0" xfId="151" applyNumberFormat="1" applyFont="1" applyFill="1" applyBorder="1" applyAlignment="1" applyProtection="1">
      <alignment horizontal="right" vertical="top"/>
    </xf>
    <xf numFmtId="167" fontId="22" fillId="0" borderId="0" xfId="0" applyNumberFormat="1" applyFont="1" applyAlignment="1">
      <alignment vertical="top"/>
    </xf>
    <xf numFmtId="0" fontId="14" fillId="0" borderId="0" xfId="0" applyFont="1" applyAlignment="1">
      <alignment vertical="top"/>
    </xf>
    <xf numFmtId="49" fontId="22" fillId="0" borderId="0" xfId="98" applyNumberFormat="1" applyFont="1" applyAlignment="1">
      <alignment horizontal="right" vertical="top"/>
    </xf>
    <xf numFmtId="0" fontId="23" fillId="0" borderId="0" xfId="98" applyFont="1" applyAlignment="1">
      <alignment horizontal="justify" vertical="top"/>
    </xf>
    <xf numFmtId="0" fontId="22" fillId="0" borderId="0" xfId="98" applyFont="1" applyAlignment="1">
      <alignment horizontal="center" vertical="top"/>
    </xf>
    <xf numFmtId="167" fontId="22" fillId="0" borderId="0" xfId="98" applyNumberFormat="1" applyFont="1" applyAlignment="1">
      <alignment vertical="top"/>
    </xf>
    <xf numFmtId="4" fontId="22" fillId="0" borderId="0" xfId="151" applyNumberFormat="1" applyFont="1" applyFill="1" applyBorder="1" applyAlignment="1" applyProtection="1">
      <alignment horizontal="right"/>
    </xf>
    <xf numFmtId="0" fontId="23" fillId="0" borderId="0" xfId="98" applyFont="1" applyAlignment="1">
      <alignment horizontal="center"/>
    </xf>
    <xf numFmtId="4" fontId="22" fillId="0" borderId="0" xfId="98" applyNumberFormat="1" applyFont="1" applyAlignment="1">
      <alignment horizontal="center"/>
    </xf>
    <xf numFmtId="167" fontId="22" fillId="0" borderId="0" xfId="98" applyNumberFormat="1" applyFont="1"/>
    <xf numFmtId="171" fontId="23" fillId="0" borderId="0" xfId="97" applyNumberFormat="1" applyFont="1" applyAlignment="1">
      <alignment horizontal="right" vertical="top"/>
    </xf>
    <xf numFmtId="0" fontId="22" fillId="0" borderId="0" xfId="97" applyFont="1" applyAlignment="1">
      <alignment horizontal="justify" vertical="top"/>
    </xf>
    <xf numFmtId="4" fontId="22" fillId="0" borderId="0" xfId="97" applyNumberFormat="1" applyFont="1"/>
    <xf numFmtId="167" fontId="22" fillId="0" borderId="0" xfId="97" applyNumberFormat="1" applyFont="1"/>
    <xf numFmtId="0" fontId="22" fillId="0" borderId="0" xfId="97" applyFont="1"/>
    <xf numFmtId="176" fontId="47" fillId="0" borderId="0" xfId="0" applyNumberFormat="1" applyFont="1" applyAlignment="1">
      <alignment horizontal="right" vertical="top" shrinkToFit="1"/>
    </xf>
    <xf numFmtId="178" fontId="48" fillId="0" borderId="0" xfId="0" applyNumberFormat="1" applyFont="1" applyAlignment="1">
      <alignment horizontal="right" vertical="top"/>
    </xf>
    <xf numFmtId="9" fontId="10" fillId="0" borderId="0" xfId="98" applyNumberFormat="1" applyFont="1" applyAlignment="1">
      <alignment horizontal="justify" vertical="top"/>
    </xf>
    <xf numFmtId="4" fontId="9" fillId="0" borderId="0" xfId="98" applyNumberFormat="1" applyFont="1"/>
    <xf numFmtId="4" fontId="51" fillId="0" borderId="0" xfId="97" applyNumberFormat="1" applyFont="1" applyAlignment="1" applyProtection="1">
      <alignment horizontal="right"/>
      <protection locked="0"/>
    </xf>
    <xf numFmtId="4" fontId="22" fillId="0" borderId="0" xfId="97" applyNumberFormat="1" applyFont="1" applyAlignment="1" applyProtection="1">
      <alignment horizontal="right"/>
      <protection locked="0"/>
    </xf>
    <xf numFmtId="189" fontId="47" fillId="0" borderId="0" xfId="0" applyNumberFormat="1" applyFont="1" applyAlignment="1">
      <alignment horizontal="right" vertical="top"/>
    </xf>
    <xf numFmtId="0" fontId="59" fillId="0" borderId="0" xfId="250" applyFont="1" applyAlignment="1">
      <alignment horizontal="left" vertical="center" wrapText="1"/>
    </xf>
    <xf numFmtId="49" fontId="58" fillId="0" borderId="0" xfId="250" applyNumberFormat="1" applyFont="1" applyAlignment="1">
      <alignment horizontal="right" vertical="top"/>
    </xf>
    <xf numFmtId="0" fontId="23" fillId="0" borderId="0" xfId="250" applyFont="1" applyAlignment="1">
      <alignment horizontal="justify" vertical="center"/>
    </xf>
    <xf numFmtId="0" fontId="22" fillId="0" borderId="0" xfId="250" applyFont="1" applyAlignment="1">
      <alignment horizontal="justify" vertical="top" wrapText="1"/>
    </xf>
    <xf numFmtId="0" fontId="22" fillId="0" borderId="0" xfId="250" applyFont="1" applyAlignment="1">
      <alignment horizontal="center"/>
    </xf>
    <xf numFmtId="4" fontId="22" fillId="0" borderId="0" xfId="250" applyNumberFormat="1" applyFont="1" applyAlignment="1">
      <alignment horizontal="center"/>
    </xf>
    <xf numFmtId="49" fontId="23" fillId="0" borderId="0" xfId="250" applyNumberFormat="1" applyFont="1" applyAlignment="1">
      <alignment horizontal="right" vertical="top"/>
    </xf>
    <xf numFmtId="0" fontId="22" fillId="0" borderId="0" xfId="250" applyFont="1" applyAlignment="1">
      <alignment horizontal="justify" vertical="center" wrapText="1"/>
    </xf>
    <xf numFmtId="0" fontId="22" fillId="62" borderId="0" xfId="0" applyFont="1" applyFill="1" applyAlignment="1">
      <alignment horizontal="justify" vertical="top" wrapText="1"/>
    </xf>
    <xf numFmtId="175" fontId="23" fillId="0" borderId="0" xfId="0" applyNumberFormat="1" applyFont="1" applyAlignment="1">
      <alignment horizontal="right" vertical="top" shrinkToFit="1"/>
    </xf>
    <xf numFmtId="49" fontId="78" fillId="0" borderId="0" xfId="97" applyNumberFormat="1" applyFont="1" applyAlignment="1">
      <alignment horizontal="right" vertical="top"/>
    </xf>
    <xf numFmtId="0" fontId="78" fillId="0" borderId="0" xfId="97" applyFont="1" applyAlignment="1">
      <alignment horizontal="justify" vertical="top" wrapText="1"/>
    </xf>
    <xf numFmtId="0" fontId="78" fillId="0" borderId="0" xfId="97" applyFont="1" applyAlignment="1">
      <alignment horizontal="center" wrapText="1"/>
    </xf>
    <xf numFmtId="188" fontId="78" fillId="0" borderId="0" xfId="97" applyNumberFormat="1" applyFont="1"/>
    <xf numFmtId="188" fontId="78" fillId="0" borderId="0" xfId="428" applyNumberFormat="1" applyFont="1" applyAlignment="1">
      <alignment horizontal="right"/>
    </xf>
    <xf numFmtId="0" fontId="79" fillId="0" borderId="0" xfId="0" applyFont="1" applyAlignment="1">
      <alignment wrapText="1"/>
    </xf>
    <xf numFmtId="0" fontId="80" fillId="0" borderId="0" xfId="0" applyFont="1" applyAlignment="1">
      <alignment horizontal="right" vertical="top"/>
    </xf>
    <xf numFmtId="0" fontId="79" fillId="0" borderId="0" xfId="0" applyFont="1" applyAlignment="1">
      <alignment horizontal="justify" vertical="center" wrapText="1"/>
    </xf>
    <xf numFmtId="0" fontId="79" fillId="0" borderId="0" xfId="98" applyFont="1" applyAlignment="1">
      <alignment horizontal="right" wrapText="1"/>
    </xf>
    <xf numFmtId="49" fontId="116" fillId="0" borderId="0" xfId="97" applyNumberFormat="1" applyFont="1" applyAlignment="1">
      <alignment horizontal="right" vertical="top"/>
    </xf>
    <xf numFmtId="0" fontId="8" fillId="0" borderId="0" xfId="97" applyAlignment="1">
      <alignment horizontal="justify"/>
    </xf>
    <xf numFmtId="0" fontId="116" fillId="0" borderId="0" xfId="97" applyFont="1" applyAlignment="1">
      <alignment horizontal="center" wrapText="1"/>
    </xf>
    <xf numFmtId="188" fontId="8" fillId="0" borderId="0" xfId="97" applyNumberFormat="1"/>
    <xf numFmtId="188" fontId="8" fillId="0" borderId="0" xfId="428" applyNumberFormat="1" applyFont="1" applyAlignment="1">
      <alignment horizontal="right"/>
    </xf>
    <xf numFmtId="49" fontId="8" fillId="0" borderId="0" xfId="97" applyNumberFormat="1" applyAlignment="1">
      <alignment horizontal="right" vertical="top"/>
    </xf>
    <xf numFmtId="0" fontId="8" fillId="0" borderId="0" xfId="97" applyAlignment="1">
      <alignment horizontal="justify" vertical="top"/>
    </xf>
    <xf numFmtId="0" fontId="8" fillId="0" borderId="0" xfId="97" applyAlignment="1">
      <alignment horizontal="center" wrapText="1"/>
    </xf>
    <xf numFmtId="0" fontId="22" fillId="0" borderId="0" xfId="0" applyFont="1" applyAlignment="1">
      <alignment vertical="center" wrapText="1"/>
    </xf>
    <xf numFmtId="0" fontId="8" fillId="0" borderId="0" xfId="97" applyAlignment="1">
      <alignment horizontal="justify" vertical="top" wrapText="1"/>
    </xf>
    <xf numFmtId="0" fontId="8" fillId="0" borderId="0" xfId="97" applyAlignment="1">
      <alignment vertical="center"/>
    </xf>
    <xf numFmtId="4" fontId="22" fillId="0" borderId="0" xfId="0" applyNumberFormat="1" applyFont="1" applyProtection="1">
      <protection locked="0"/>
    </xf>
    <xf numFmtId="188" fontId="78" fillId="0" borderId="0" xfId="97" applyNumberFormat="1" applyFont="1" applyProtection="1">
      <protection locked="0"/>
    </xf>
    <xf numFmtId="4" fontId="79" fillId="0" borderId="0" xfId="98" applyNumberFormat="1" applyFont="1" applyAlignment="1" applyProtection="1">
      <alignment wrapText="1"/>
      <protection locked="0"/>
    </xf>
    <xf numFmtId="188" fontId="8" fillId="0" borderId="0" xfId="97" applyNumberFormat="1" applyProtection="1">
      <protection locked="0"/>
    </xf>
    <xf numFmtId="0" fontId="48" fillId="0" borderId="10" xfId="0" applyFont="1" applyBorder="1" applyAlignment="1">
      <alignment horizontal="right"/>
    </xf>
    <xf numFmtId="0" fontId="9" fillId="0" borderId="0" xfId="98" applyFont="1" applyAlignment="1">
      <alignment horizontal="right"/>
    </xf>
    <xf numFmtId="190" fontId="117" fillId="0" borderId="0" xfId="0" applyNumberFormat="1" applyFont="1" applyAlignment="1">
      <alignment horizontal="right" vertical="top"/>
    </xf>
    <xf numFmtId="178" fontId="22" fillId="0" borderId="0" xfId="0" applyNumberFormat="1" applyFont="1" applyAlignment="1">
      <alignment horizontal="right" vertical="top"/>
    </xf>
    <xf numFmtId="2" fontId="22" fillId="0" borderId="0" xfId="98" applyNumberFormat="1" applyFont="1" applyAlignment="1">
      <alignment vertical="center"/>
    </xf>
    <xf numFmtId="0" fontId="48" fillId="55" borderId="10" xfId="0" applyFont="1" applyFill="1" applyBorder="1" applyAlignment="1">
      <alignment horizontal="right"/>
    </xf>
    <xf numFmtId="4" fontId="9" fillId="0" borderId="0" xfId="0" applyNumberFormat="1" applyFont="1" applyAlignment="1" applyProtection="1">
      <alignment wrapText="1"/>
      <protection locked="0"/>
    </xf>
    <xf numFmtId="0" fontId="10" fillId="0" borderId="0" xfId="98" applyFont="1" applyAlignment="1">
      <alignment horizontal="right" vertical="top"/>
    </xf>
    <xf numFmtId="191" fontId="47" fillId="0" borderId="0" xfId="0" applyNumberFormat="1" applyFont="1" applyAlignment="1">
      <alignment horizontal="right" vertical="top" shrinkToFit="1"/>
    </xf>
    <xf numFmtId="4" fontId="51" fillId="0" borderId="10" xfId="153" applyNumberFormat="1" applyFont="1" applyBorder="1" applyAlignment="1" applyProtection="1">
      <alignment horizontal="right"/>
      <protection locked="0"/>
    </xf>
    <xf numFmtId="4" fontId="51" fillId="0" borderId="0" xfId="153" applyNumberFormat="1" applyFont="1" applyAlignment="1" applyProtection="1">
      <alignment horizontal="right"/>
      <protection locked="0"/>
    </xf>
    <xf numFmtId="0" fontId="22" fillId="0" borderId="0" xfId="153" applyFont="1" applyAlignment="1" applyProtection="1">
      <alignment horizontal="justify" vertical="top" wrapText="1"/>
      <protection locked="0"/>
    </xf>
    <xf numFmtId="0" fontId="22" fillId="0" borderId="0" xfId="153" applyFont="1" applyAlignment="1" applyProtection="1">
      <alignment horizontal="justify" vertical="top"/>
      <protection locked="0"/>
    </xf>
    <xf numFmtId="4" fontId="22" fillId="0" borderId="0" xfId="153" applyNumberFormat="1" applyFont="1" applyAlignment="1" applyProtection="1">
      <alignment horizontal="right"/>
      <protection locked="0"/>
    </xf>
    <xf numFmtId="4" fontId="22" fillId="0" borderId="0" xfId="153" applyNumberFormat="1" applyFont="1" applyAlignment="1" applyProtection="1">
      <alignment wrapText="1"/>
      <protection locked="0"/>
    </xf>
    <xf numFmtId="4" fontId="8" fillId="0" borderId="0" xfId="153" applyNumberFormat="1" applyFont="1" applyAlignment="1" applyProtection="1">
      <alignment horizontal="right"/>
      <protection locked="0"/>
    </xf>
    <xf numFmtId="4" fontId="8" fillId="0" borderId="0" xfId="153" applyNumberFormat="1" applyFont="1" applyProtection="1">
      <protection locked="0"/>
    </xf>
    <xf numFmtId="4" fontId="9" fillId="0" borderId="0" xfId="153" applyNumberFormat="1" applyFont="1" applyAlignment="1" applyProtection="1">
      <alignment horizontal="right"/>
      <protection locked="0"/>
    </xf>
    <xf numFmtId="2" fontId="47" fillId="0" borderId="10" xfId="0" applyNumberFormat="1" applyFont="1" applyBorder="1" applyAlignment="1">
      <alignment horizontal="left"/>
    </xf>
    <xf numFmtId="2" fontId="50" fillId="0" borderId="10" xfId="0" applyNumberFormat="1" applyFont="1" applyBorder="1" applyAlignment="1">
      <alignment horizontal="left" vertical="center"/>
    </xf>
    <xf numFmtId="194" fontId="22" fillId="0" borderId="0" xfId="98" applyNumberFormat="1" applyFont="1" applyAlignment="1">
      <alignment horizontal="right" vertical="top"/>
    </xf>
    <xf numFmtId="10" fontId="22" fillId="0" borderId="0" xfId="98" applyNumberFormat="1" applyFont="1" applyAlignment="1">
      <alignment horizontal="justify" vertical="top" wrapText="1"/>
    </xf>
    <xf numFmtId="194" fontId="22" fillId="0" borderId="0" xfId="98" applyNumberFormat="1" applyFont="1"/>
    <xf numFmtId="10" fontId="22" fillId="0" borderId="0" xfId="98" applyNumberFormat="1" applyFont="1" applyAlignment="1">
      <alignment horizontal="justify" vertical="top"/>
    </xf>
    <xf numFmtId="167" fontId="22" fillId="0" borderId="0" xfId="98" applyNumberFormat="1" applyFont="1" applyAlignment="1">
      <alignment horizontal="justify"/>
    </xf>
    <xf numFmtId="194" fontId="23" fillId="0" borderId="0" xfId="98" applyNumberFormat="1" applyFont="1" applyAlignment="1">
      <alignment horizontal="right" vertical="top"/>
    </xf>
    <xf numFmtId="0" fontId="8" fillId="0" borderId="0" xfId="98" applyAlignment="1">
      <alignment vertical="top"/>
    </xf>
    <xf numFmtId="10" fontId="23" fillId="0" borderId="0" xfId="98" applyNumberFormat="1" applyFont="1" applyAlignment="1">
      <alignment horizontal="justify" vertical="top"/>
    </xf>
    <xf numFmtId="0" fontId="14" fillId="0" borderId="0" xfId="98" applyFont="1"/>
    <xf numFmtId="10" fontId="118" fillId="0" borderId="0" xfId="98" applyNumberFormat="1" applyFont="1" applyAlignment="1">
      <alignment horizontal="justify" vertical="top"/>
    </xf>
    <xf numFmtId="1" fontId="22" fillId="0" borderId="0" xfId="0" quotePrefix="1" applyNumberFormat="1" applyFont="1" applyAlignment="1">
      <alignment horizontal="center" vertical="top"/>
    </xf>
    <xf numFmtId="167" fontId="22" fillId="0" borderId="0" xfId="0" quotePrefix="1" applyNumberFormat="1" applyFont="1" applyAlignment="1">
      <alignment horizontal="center" vertical="top" wrapText="1"/>
    </xf>
    <xf numFmtId="1" fontId="22" fillId="0" borderId="0" xfId="0" quotePrefix="1" applyNumberFormat="1" applyFont="1" applyAlignment="1">
      <alignment horizontal="center"/>
    </xf>
    <xf numFmtId="167" fontId="22" fillId="0" borderId="0" xfId="0" quotePrefix="1" applyNumberFormat="1" applyFont="1" applyAlignment="1">
      <alignment horizontal="center" wrapText="1"/>
    </xf>
    <xf numFmtId="2" fontId="122" fillId="0" borderId="0" xfId="98" applyNumberFormat="1" applyFont="1" applyAlignment="1">
      <alignment horizontal="justify" vertical="top"/>
    </xf>
    <xf numFmtId="2" fontId="23" fillId="0" borderId="0" xfId="98" applyNumberFormat="1" applyFont="1" applyAlignment="1">
      <alignment horizontal="justify" vertical="top"/>
    </xf>
    <xf numFmtId="203" fontId="23" fillId="0" borderId="0" xfId="98" applyNumberFormat="1" applyFont="1" applyAlignment="1">
      <alignment horizontal="center" vertical="top" shrinkToFit="1"/>
    </xf>
    <xf numFmtId="0" fontId="47" fillId="0" borderId="0" xfId="102" applyFont="1" applyAlignment="1">
      <alignment horizontal="justify" vertical="top"/>
    </xf>
    <xf numFmtId="0" fontId="8" fillId="0" borderId="0" xfId="426" applyFont="1"/>
    <xf numFmtId="167" fontId="8" fillId="0" borderId="0" xfId="426" applyNumberFormat="1" applyFont="1"/>
    <xf numFmtId="4" fontId="22" fillId="0" borderId="0" xfId="426" applyNumberFormat="1" applyFont="1" applyAlignment="1">
      <alignment horizontal="right"/>
    </xf>
    <xf numFmtId="4" fontId="9" fillId="0" borderId="0" xfId="426" applyNumberFormat="1" applyFont="1" applyAlignment="1">
      <alignment horizontal="right"/>
    </xf>
    <xf numFmtId="4" fontId="17" fillId="0" borderId="0" xfId="426" applyNumberFormat="1" applyFont="1" applyAlignment="1">
      <alignment horizontal="right"/>
    </xf>
    <xf numFmtId="0" fontId="22" fillId="0" borderId="0" xfId="426" applyFont="1" applyAlignment="1">
      <alignment horizontal="right" wrapText="1"/>
    </xf>
    <xf numFmtId="4" fontId="124" fillId="0" borderId="0" xfId="169" applyNumberFormat="1" applyFont="1" applyAlignment="1">
      <alignment horizontal="right" wrapText="1"/>
    </xf>
    <xf numFmtId="0" fontId="22" fillId="0" borderId="0" xfId="426" applyFont="1" applyAlignment="1">
      <alignment horizontal="center"/>
    </xf>
    <xf numFmtId="0" fontId="47" fillId="55" borderId="10" xfId="0" applyFont="1" applyFill="1" applyBorder="1" applyAlignment="1">
      <alignment horizontal="right"/>
    </xf>
    <xf numFmtId="1" fontId="22" fillId="0" borderId="0" xfId="0" quotePrefix="1" applyNumberFormat="1" applyFont="1" applyAlignment="1" applyProtection="1">
      <alignment horizontal="center" vertical="top"/>
      <protection locked="0"/>
    </xf>
    <xf numFmtId="1" fontId="22" fillId="0" borderId="0" xfId="0" quotePrefix="1" applyNumberFormat="1" applyFont="1" applyAlignment="1" applyProtection="1">
      <alignment horizontal="center" wrapText="1"/>
      <protection locked="0"/>
    </xf>
    <xf numFmtId="4" fontId="22" fillId="0" borderId="0" xfId="98" applyNumberFormat="1" applyFont="1" applyAlignment="1" applyProtection="1">
      <alignment horizontal="right"/>
      <protection locked="0"/>
    </xf>
    <xf numFmtId="0" fontId="22" fillId="0" borderId="0" xfId="0" applyFont="1" applyProtection="1">
      <protection locked="0"/>
    </xf>
    <xf numFmtId="0" fontId="22" fillId="0" borderId="0" xfId="102" applyFont="1" applyProtection="1">
      <protection locked="0"/>
    </xf>
    <xf numFmtId="0" fontId="8" fillId="0" borderId="0" xfId="426" applyFont="1" applyProtection="1">
      <protection locked="0"/>
    </xf>
    <xf numFmtId="44" fontId="123" fillId="0" borderId="0" xfId="169" applyNumberFormat="1" applyFont="1" applyAlignment="1" applyProtection="1">
      <alignment horizontal="right" wrapText="1"/>
      <protection locked="0"/>
    </xf>
    <xf numFmtId="0" fontId="10" fillId="0" borderId="0" xfId="0" applyFont="1" applyAlignment="1">
      <alignment horizontal="right" vertical="top"/>
    </xf>
    <xf numFmtId="10" fontId="9" fillId="0" borderId="0" xfId="98" applyNumberFormat="1" applyFont="1" applyAlignment="1">
      <alignment horizontal="justify" vertical="top" wrapText="1"/>
    </xf>
    <xf numFmtId="186" fontId="47" fillId="0" borderId="0" xfId="0" applyNumberFormat="1" applyFont="1" applyAlignment="1">
      <alignment horizontal="right" vertical="top"/>
    </xf>
    <xf numFmtId="4" fontId="22" fillId="0" borderId="0" xfId="0" applyNumberFormat="1" applyFont="1" applyAlignment="1">
      <alignment horizontal="left" vertical="top"/>
    </xf>
    <xf numFmtId="4" fontId="22" fillId="0" borderId="0" xfId="0" applyNumberFormat="1" applyFont="1" applyAlignment="1">
      <alignment vertical="top"/>
    </xf>
    <xf numFmtId="0" fontId="58" fillId="0" borderId="0" xfId="0" applyFont="1" applyAlignment="1">
      <alignment horizontal="justify" vertical="center"/>
    </xf>
    <xf numFmtId="0" fontId="9" fillId="0" borderId="0" xfId="0" applyFont="1" applyAlignment="1">
      <alignment horizontal="right" vertical="top"/>
    </xf>
    <xf numFmtId="4" fontId="22" fillId="0" borderId="0" xfId="0" applyNumberFormat="1" applyFont="1" applyAlignment="1" applyProtection="1">
      <alignment vertical="top"/>
      <protection locked="0"/>
    </xf>
    <xf numFmtId="4" fontId="9" fillId="0" borderId="0" xfId="0" applyNumberFormat="1" applyFont="1" applyAlignment="1" applyProtection="1">
      <alignment vertical="top"/>
      <protection locked="0"/>
    </xf>
    <xf numFmtId="9" fontId="22" fillId="0" borderId="0" xfId="427" applyFont="1" applyFill="1" applyAlignment="1" applyProtection="1">
      <alignment horizontal="justify" vertical="top" wrapText="1"/>
      <protection locked="0"/>
    </xf>
    <xf numFmtId="2" fontId="17" fillId="0" borderId="0" xfId="0" applyNumberFormat="1" applyFont="1" applyAlignment="1" applyProtection="1">
      <alignment horizontal="right" wrapText="1" indent="15"/>
      <protection locked="0"/>
    </xf>
    <xf numFmtId="2" fontId="17" fillId="0" borderId="0" xfId="0" applyNumberFormat="1" applyFont="1" applyAlignment="1" applyProtection="1">
      <alignment horizontal="right" wrapText="1"/>
      <protection locked="0"/>
    </xf>
    <xf numFmtId="205" fontId="47" fillId="0" borderId="0" xfId="0" applyNumberFormat="1" applyFont="1" applyAlignment="1">
      <alignment horizontal="right" vertical="top" shrinkToFit="1"/>
    </xf>
    <xf numFmtId="167" fontId="22" fillId="0" borderId="0" xfId="0" applyNumberFormat="1" applyFont="1" applyAlignment="1">
      <alignment horizontal="right" wrapText="1"/>
    </xf>
    <xf numFmtId="0" fontId="47" fillId="0" borderId="0" xfId="97" applyFont="1" applyAlignment="1">
      <alignment horizontal="justify" vertical="top"/>
    </xf>
    <xf numFmtId="0" fontId="22" fillId="0" borderId="0" xfId="97" applyFont="1" applyAlignment="1">
      <alignment horizontal="right" wrapText="1"/>
    </xf>
    <xf numFmtId="4" fontId="22" fillId="0" borderId="0" xfId="97" applyNumberFormat="1" applyFont="1" applyAlignment="1">
      <alignment wrapText="1"/>
    </xf>
    <xf numFmtId="0" fontId="22" fillId="0" borderId="0" xfId="97" applyFont="1" applyAlignment="1">
      <alignment wrapText="1"/>
    </xf>
    <xf numFmtId="2" fontId="23" fillId="0" borderId="0" xfId="97" applyNumberFormat="1" applyFont="1" applyAlignment="1">
      <alignment wrapText="1"/>
    </xf>
    <xf numFmtId="0" fontId="9" fillId="0" borderId="0" xfId="98" applyFont="1" applyAlignment="1">
      <alignment horizontal="right" wrapText="1"/>
    </xf>
    <xf numFmtId="4" fontId="9" fillId="0" borderId="0" xfId="98" applyNumberFormat="1" applyFont="1" applyAlignment="1">
      <alignment wrapText="1"/>
    </xf>
    <xf numFmtId="169" fontId="23" fillId="0" borderId="0" xfId="0" applyNumberFormat="1" applyFont="1" applyAlignment="1">
      <alignment horizontal="right" vertical="top" shrinkToFit="1"/>
    </xf>
    <xf numFmtId="4" fontId="22" fillId="61" borderId="0" xfId="98" applyNumberFormat="1" applyFont="1" applyFill="1" applyAlignment="1">
      <alignment wrapText="1"/>
    </xf>
    <xf numFmtId="4" fontId="22" fillId="61" borderId="0" xfId="0" applyNumberFormat="1" applyFont="1" applyFill="1" applyAlignment="1">
      <alignment wrapText="1"/>
    </xf>
    <xf numFmtId="4" fontId="191" fillId="0" borderId="0" xfId="0" applyNumberFormat="1" applyFont="1" applyAlignment="1">
      <alignment horizontal="right"/>
    </xf>
    <xf numFmtId="4" fontId="191" fillId="0" borderId="0" xfId="0" applyNumberFormat="1" applyFont="1"/>
    <xf numFmtId="167" fontId="188" fillId="0" borderId="0" xfId="102" applyNumberFormat="1" applyFont="1"/>
    <xf numFmtId="178" fontId="189" fillId="0" borderId="0" xfId="0" applyNumberFormat="1" applyFont="1" applyAlignment="1">
      <alignment horizontal="right" vertical="top"/>
    </xf>
    <xf numFmtId="0" fontId="188" fillId="0" borderId="0" xfId="98" applyFont="1" applyAlignment="1">
      <alignment horizontal="right" wrapText="1"/>
    </xf>
    <xf numFmtId="4" fontId="188" fillId="0" borderId="0" xfId="98" applyNumberFormat="1" applyFont="1" applyAlignment="1">
      <alignment wrapText="1"/>
    </xf>
    <xf numFmtId="4" fontId="191" fillId="0" borderId="0" xfId="0" applyNumberFormat="1" applyFont="1" applyAlignment="1" applyProtection="1">
      <alignment horizontal="right"/>
      <protection locked="0"/>
    </xf>
    <xf numFmtId="4" fontId="188" fillId="0" borderId="0" xfId="98" applyNumberFormat="1" applyFont="1" applyAlignment="1" applyProtection="1">
      <alignment wrapText="1"/>
      <protection locked="0"/>
    </xf>
    <xf numFmtId="2" fontId="135" fillId="0" borderId="0" xfId="433" applyNumberFormat="1" applyFont="1" applyAlignment="1">
      <alignment horizontal="center" vertical="top" wrapText="1"/>
    </xf>
    <xf numFmtId="2" fontId="159" fillId="0" borderId="9" xfId="433" applyNumberFormat="1" applyFont="1" applyBorder="1" applyAlignment="1">
      <alignment horizontal="center" vertical="top"/>
    </xf>
    <xf numFmtId="0" fontId="159" fillId="0" borderId="9" xfId="435" applyFont="1" applyBorder="1" applyAlignment="1">
      <alignment horizontal="justify" vertical="top" wrapText="1"/>
    </xf>
    <xf numFmtId="2" fontId="159" fillId="0" borderId="9" xfId="433" applyNumberFormat="1" applyFont="1" applyBorder="1" applyAlignment="1">
      <alignment horizontal="center"/>
    </xf>
    <xf numFmtId="1" fontId="159" fillId="0" borderId="9" xfId="433" applyNumberFormat="1" applyFont="1" applyBorder="1" applyAlignment="1">
      <alignment horizontal="center"/>
    </xf>
    <xf numFmtId="2" fontId="159" fillId="0" borderId="0" xfId="433" applyNumberFormat="1" applyFont="1" applyAlignment="1">
      <alignment horizontal="center" vertical="top"/>
    </xf>
    <xf numFmtId="0" fontId="159" fillId="0" borderId="0" xfId="435" applyFont="1" applyAlignment="1">
      <alignment horizontal="justify" vertical="top" wrapText="1"/>
    </xf>
    <xf numFmtId="1" fontId="159" fillId="0" borderId="0" xfId="433" applyNumberFormat="1" applyFont="1" applyAlignment="1">
      <alignment horizontal="center" vertical="top"/>
    </xf>
    <xf numFmtId="2" fontId="159" fillId="0" borderId="0" xfId="433" applyNumberFormat="1" applyFont="1" applyAlignment="1">
      <alignment horizontal="center"/>
    </xf>
    <xf numFmtId="1" fontId="159" fillId="0" borderId="0" xfId="433" applyNumberFormat="1" applyFont="1" applyAlignment="1">
      <alignment horizontal="center"/>
    </xf>
    <xf numFmtId="0" fontId="163" fillId="0" borderId="0" xfId="431" applyFont="1" applyAlignment="1">
      <alignment horizontal="center" wrapText="1"/>
    </xf>
    <xf numFmtId="0" fontId="163" fillId="0" borderId="0" xfId="431" applyFont="1" applyAlignment="1">
      <alignment horizontal="justify" wrapText="1"/>
    </xf>
    <xf numFmtId="0" fontId="159" fillId="0" borderId="0" xfId="435" quotePrefix="1" applyFont="1" applyAlignment="1">
      <alignment horizontal="justify" vertical="top" wrapText="1"/>
    </xf>
    <xf numFmtId="49" fontId="159" fillId="0" borderId="0" xfId="433" quotePrefix="1" applyNumberFormat="1" applyFont="1" applyAlignment="1">
      <alignment horizontal="justify" vertical="center"/>
    </xf>
    <xf numFmtId="49" fontId="159" fillId="0" borderId="0" xfId="433" applyNumberFormat="1" applyFont="1" applyAlignment="1">
      <alignment horizontal="justify" vertical="center"/>
    </xf>
    <xf numFmtId="0" fontId="165" fillId="0" borderId="0" xfId="435" applyFont="1" applyAlignment="1">
      <alignment horizontal="justify" vertical="top" wrapText="1"/>
    </xf>
    <xf numFmtId="0" fontId="160" fillId="0" borderId="0" xfId="431" applyFont="1"/>
    <xf numFmtId="2" fontId="159" fillId="0" borderId="10" xfId="433" applyNumberFormat="1" applyFont="1" applyBorder="1" applyAlignment="1">
      <alignment horizontal="center"/>
    </xf>
    <xf numFmtId="1" fontId="159" fillId="0" borderId="10" xfId="433" applyNumberFormat="1" applyFont="1" applyBorder="1" applyAlignment="1">
      <alignment horizontal="center"/>
    </xf>
    <xf numFmtId="197" fontId="159" fillId="53" borderId="31" xfId="436" applyNumberFormat="1" applyFont="1" applyBorder="1" applyAlignment="1" applyProtection="1">
      <alignment horizontal="center" vertical="center" wrapText="1"/>
    </xf>
    <xf numFmtId="1" fontId="159" fillId="0" borderId="0" xfId="431" applyNumberFormat="1" applyFont="1" applyAlignment="1">
      <alignment horizontal="center" vertical="top" wrapText="1"/>
    </xf>
    <xf numFmtId="0" fontId="159" fillId="0" borderId="0" xfId="431" applyFont="1" applyAlignment="1">
      <alignment horizontal="justify" vertical="top" wrapText="1"/>
    </xf>
    <xf numFmtId="1" fontId="159" fillId="0" borderId="0" xfId="431" applyNumberFormat="1" applyFont="1" applyAlignment="1">
      <alignment horizontal="center" wrapText="1"/>
    </xf>
    <xf numFmtId="0" fontId="159" fillId="0" borderId="0" xfId="431" applyFont="1" applyAlignment="1">
      <alignment horizontal="center" wrapText="1"/>
    </xf>
    <xf numFmtId="197" fontId="159" fillId="0" borderId="0" xfId="431" applyNumberFormat="1" applyFont="1" applyAlignment="1">
      <alignment horizontal="center" wrapText="1"/>
    </xf>
    <xf numFmtId="2" fontId="159" fillId="0" borderId="0" xfId="431" applyNumberFormat="1" applyFont="1" applyAlignment="1">
      <alignment horizontal="center" wrapText="1"/>
    </xf>
    <xf numFmtId="0" fontId="135" fillId="0" borderId="0" xfId="431" applyFont="1" applyAlignment="1">
      <alignment horizontal="right" vertical="top" wrapText="1"/>
    </xf>
    <xf numFmtId="0" fontId="135" fillId="0" borderId="0" xfId="431" applyFont="1" applyAlignment="1">
      <alignment horizontal="justify" vertical="top" wrapText="1"/>
    </xf>
    <xf numFmtId="0" fontId="135" fillId="0" borderId="0" xfId="431" applyFont="1" applyAlignment="1">
      <alignment horizontal="right" wrapText="1"/>
    </xf>
    <xf numFmtId="1" fontId="135" fillId="0" borderId="0" xfId="431" applyNumberFormat="1" applyFont="1" applyAlignment="1">
      <alignment horizontal="center" wrapText="1"/>
    </xf>
    <xf numFmtId="2" fontId="159" fillId="0" borderId="9" xfId="433" applyNumberFormat="1" applyFont="1" applyBorder="1" applyAlignment="1" applyProtection="1">
      <alignment horizontal="center"/>
      <protection locked="0"/>
    </xf>
    <xf numFmtId="2" fontId="159" fillId="0" borderId="0" xfId="433" applyNumberFormat="1" applyFont="1" applyAlignment="1" applyProtection="1">
      <alignment horizontal="center" vertical="top"/>
      <protection locked="0"/>
    </xf>
    <xf numFmtId="2" fontId="159" fillId="0" borderId="0" xfId="433" applyNumberFormat="1" applyFont="1" applyAlignment="1" applyProtection="1">
      <alignment horizontal="center"/>
      <protection locked="0"/>
    </xf>
    <xf numFmtId="2" fontId="159" fillId="0" borderId="10" xfId="433" applyNumberFormat="1" applyFont="1" applyBorder="1" applyAlignment="1" applyProtection="1">
      <alignment horizontal="center"/>
      <protection locked="0"/>
    </xf>
    <xf numFmtId="2" fontId="165" fillId="0" borderId="0" xfId="433" applyNumberFormat="1" applyFont="1" applyAlignment="1">
      <alignment horizontal="center"/>
    </xf>
    <xf numFmtId="0" fontId="166" fillId="0" borderId="0" xfId="435" applyFont="1" applyAlignment="1">
      <alignment horizontal="justify" vertical="top" wrapText="1"/>
    </xf>
    <xf numFmtId="1" fontId="135" fillId="0" borderId="27" xfId="436" applyNumberFormat="1" applyFont="1" applyFill="1" applyBorder="1" applyAlignment="1" applyProtection="1">
      <alignment horizontal="center" vertical="center" wrapText="1"/>
    </xf>
    <xf numFmtId="197" fontId="159" fillId="0" borderId="27" xfId="436" applyNumberFormat="1" applyFont="1" applyFill="1" applyBorder="1" applyAlignment="1" applyProtection="1">
      <alignment horizontal="center" vertical="center" wrapText="1"/>
    </xf>
    <xf numFmtId="166" fontId="159" fillId="0" borderId="0" xfId="433" applyNumberFormat="1" applyFont="1" applyAlignment="1">
      <alignment horizontal="center"/>
    </xf>
    <xf numFmtId="2" fontId="165" fillId="0" borderId="0" xfId="433" applyNumberFormat="1" applyFont="1" applyAlignment="1">
      <alignment horizontal="center" vertical="top"/>
    </xf>
    <xf numFmtId="0" fontId="163" fillId="0" borderId="33" xfId="431" applyFont="1" applyBorder="1" applyAlignment="1">
      <alignment horizontal="justify" wrapText="1"/>
    </xf>
    <xf numFmtId="197" fontId="159" fillId="53" borderId="32" xfId="436" applyNumberFormat="1" applyFont="1" applyBorder="1" applyAlignment="1" applyProtection="1">
      <alignment horizontal="center" vertical="center" wrapText="1"/>
    </xf>
    <xf numFmtId="1" fontId="168" fillId="0" borderId="0" xfId="431" applyNumberFormat="1" applyFont="1" applyAlignment="1">
      <alignment vertical="center" wrapText="1"/>
    </xf>
    <xf numFmtId="0" fontId="155" fillId="0" borderId="0" xfId="431" applyFont="1" applyAlignment="1">
      <alignment horizontal="center" vertical="center" wrapText="1"/>
    </xf>
    <xf numFmtId="1" fontId="155" fillId="0" borderId="0" xfId="431" applyNumberFormat="1" applyFont="1" applyAlignment="1">
      <alignment horizontal="center" vertical="center" textRotation="90" wrapText="1"/>
    </xf>
    <xf numFmtId="0" fontId="155" fillId="0" borderId="0" xfId="431" applyFont="1" applyAlignment="1">
      <alignment horizontal="center" vertical="center" textRotation="90" wrapText="1"/>
    </xf>
    <xf numFmtId="0" fontId="131" fillId="0" borderId="0" xfId="431" applyFont="1" applyAlignment="1">
      <alignment horizontal="left" vertical="top"/>
    </xf>
    <xf numFmtId="0" fontId="131" fillId="0" borderId="0" xfId="435" applyFont="1" applyAlignment="1">
      <alignment horizontal="justify" vertical="top" wrapText="1"/>
    </xf>
    <xf numFmtId="0" fontId="131" fillId="0" borderId="0" xfId="431" applyFont="1" applyAlignment="1">
      <alignment horizontal="center"/>
    </xf>
    <xf numFmtId="2" fontId="131" fillId="0" borderId="0" xfId="437" applyNumberFormat="1" applyFont="1" applyAlignment="1">
      <alignment horizontal="justify" vertical="top" wrapText="1"/>
    </xf>
    <xf numFmtId="0" fontId="131" fillId="0" borderId="0" xfId="435" applyFont="1" applyAlignment="1">
      <alignment horizontal="center"/>
    </xf>
    <xf numFmtId="0" fontId="131" fillId="0" borderId="35" xfId="431" applyFont="1" applyBorder="1" applyAlignment="1">
      <alignment horizontal="left" vertical="top" wrapText="1"/>
    </xf>
    <xf numFmtId="0" fontId="131" fillId="0" borderId="35" xfId="431" applyFont="1" applyBorder="1" applyAlignment="1">
      <alignment vertical="center" wrapText="1"/>
    </xf>
    <xf numFmtId="0" fontId="155" fillId="0" borderId="9" xfId="431" applyFont="1" applyBorder="1" applyAlignment="1">
      <alignment horizontal="center" vertical="center" wrapText="1"/>
    </xf>
    <xf numFmtId="1" fontId="155" fillId="0" borderId="9" xfId="431" applyNumberFormat="1" applyFont="1" applyBorder="1" applyAlignment="1">
      <alignment horizontal="center" vertical="center" textRotation="90" wrapText="1"/>
    </xf>
    <xf numFmtId="0" fontId="155" fillId="0" borderId="9" xfId="431" applyFont="1" applyBorder="1" applyAlignment="1">
      <alignment horizontal="center" vertical="center" textRotation="90" wrapText="1"/>
    </xf>
    <xf numFmtId="0" fontId="155" fillId="0" borderId="0" xfId="431" applyFont="1" applyAlignment="1" applyProtection="1">
      <alignment horizontal="center" vertical="center" textRotation="90" wrapText="1"/>
      <protection locked="0"/>
    </xf>
    <xf numFmtId="4" fontId="131" fillId="0" borderId="0" xfId="431" applyNumberFormat="1" applyFont="1" applyAlignment="1" applyProtection="1">
      <alignment horizontal="right" wrapText="1"/>
      <protection locked="0"/>
    </xf>
    <xf numFmtId="0" fontId="155" fillId="0" borderId="9" xfId="431" applyFont="1" applyBorder="1" applyAlignment="1" applyProtection="1">
      <alignment horizontal="center" vertical="center" textRotation="90" wrapText="1"/>
      <protection locked="0"/>
    </xf>
    <xf numFmtId="171" fontId="23" fillId="0" borderId="0" xfId="0" applyNumberFormat="1" applyFont="1" applyAlignment="1" applyProtection="1">
      <alignment horizontal="right" vertical="top"/>
    </xf>
    <xf numFmtId="0" fontId="22" fillId="0" borderId="0" xfId="0" applyFont="1" applyAlignment="1" applyProtection="1">
      <alignment horizontal="justify" vertical="top"/>
    </xf>
    <xf numFmtId="4" fontId="22" fillId="0" borderId="0" xfId="0" applyNumberFormat="1" applyFont="1" applyProtection="1"/>
    <xf numFmtId="4" fontId="22" fillId="0" borderId="0" xfId="0" applyNumberFormat="1" applyFont="1" applyAlignment="1" applyProtection="1">
      <alignment horizontal="right"/>
    </xf>
    <xf numFmtId="167" fontId="22" fillId="0" borderId="0" xfId="0" applyNumberFormat="1" applyFont="1" applyProtection="1"/>
    <xf numFmtId="0" fontId="22" fillId="0" borderId="0" xfId="0" applyFont="1" applyProtection="1"/>
    <xf numFmtId="0" fontId="50" fillId="0" borderId="10" xfId="0" applyFont="1" applyBorder="1" applyAlignment="1" applyProtection="1">
      <alignment horizontal="right"/>
    </xf>
    <xf numFmtId="2" fontId="50" fillId="0" borderId="10" xfId="0" applyNumberFormat="1" applyFont="1" applyBorder="1" applyAlignment="1" applyProtection="1">
      <alignment horizontal="left"/>
    </xf>
    <xf numFmtId="4" fontId="51" fillId="0" borderId="10" xfId="0" applyNumberFormat="1" applyFont="1" applyBorder="1" applyProtection="1"/>
    <xf numFmtId="4" fontId="51" fillId="0" borderId="10" xfId="0" applyNumberFormat="1" applyFont="1" applyBorder="1" applyAlignment="1" applyProtection="1">
      <alignment horizontal="right"/>
    </xf>
    <xf numFmtId="167" fontId="51" fillId="0" borderId="10" xfId="0" applyNumberFormat="1" applyFont="1" applyBorder="1" applyProtection="1"/>
    <xf numFmtId="0" fontId="51" fillId="0" borderId="0" xfId="0" applyFont="1" applyProtection="1"/>
    <xf numFmtId="0" fontId="50" fillId="0" borderId="0" xfId="0" applyFont="1" applyAlignment="1" applyProtection="1">
      <alignment horizontal="right"/>
    </xf>
    <xf numFmtId="2" fontId="50" fillId="0" borderId="0" xfId="0" applyNumberFormat="1" applyFont="1" applyAlignment="1" applyProtection="1">
      <alignment horizontal="left"/>
    </xf>
    <xf numFmtId="4" fontId="51" fillId="0" borderId="0" xfId="0" applyNumberFormat="1" applyFont="1" applyProtection="1"/>
    <xf numFmtId="167" fontId="51" fillId="0" borderId="0" xfId="0" applyNumberFormat="1" applyFont="1" applyProtection="1"/>
    <xf numFmtId="0" fontId="22" fillId="0" borderId="0" xfId="0" applyFont="1" applyAlignment="1" applyProtection="1">
      <alignment horizontal="right" vertical="top" wrapText="1"/>
    </xf>
    <xf numFmtId="0" fontId="23"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22" fillId="0" borderId="0" xfId="0" applyFont="1" applyAlignment="1" applyProtection="1">
      <alignment horizontal="right" vertical="top"/>
    </xf>
    <xf numFmtId="173" fontId="23" fillId="0" borderId="0" xfId="0" applyNumberFormat="1" applyFont="1" applyAlignment="1" applyProtection="1">
      <alignment horizontal="center" vertical="top"/>
    </xf>
    <xf numFmtId="2" fontId="22" fillId="0" borderId="0" xfId="98" applyNumberFormat="1" applyFont="1" applyAlignment="1" applyProtection="1">
      <alignment horizontal="right"/>
    </xf>
    <xf numFmtId="4" fontId="22" fillId="0" borderId="0" xfId="0" applyNumberFormat="1" applyFont="1" applyAlignment="1" applyProtection="1">
      <alignment wrapText="1"/>
    </xf>
    <xf numFmtId="2" fontId="23" fillId="0" borderId="0" xfId="98" applyNumberFormat="1" applyFont="1" applyAlignment="1" applyProtection="1">
      <alignment vertical="center"/>
    </xf>
    <xf numFmtId="186" fontId="47" fillId="0" borderId="0" xfId="0" applyNumberFormat="1" applyFont="1" applyAlignment="1" applyProtection="1">
      <alignment horizontal="right" vertical="top" shrinkToFit="1"/>
    </xf>
    <xf numFmtId="0" fontId="23" fillId="0" borderId="0" xfId="0" applyFont="1" applyAlignment="1" applyProtection="1">
      <alignment horizontal="justify" vertical="top"/>
    </xf>
    <xf numFmtId="4" fontId="8" fillId="0" borderId="0" xfId="0" applyNumberFormat="1" applyFont="1" applyAlignment="1" applyProtection="1">
      <alignment horizontal="right"/>
    </xf>
    <xf numFmtId="4" fontId="8" fillId="0" borderId="0" xfId="0" applyNumberFormat="1" applyFont="1" applyProtection="1"/>
    <xf numFmtId="0" fontId="8" fillId="0" borderId="0" xfId="0" applyFont="1" applyProtection="1"/>
    <xf numFmtId="193" fontId="47" fillId="0" borderId="0" xfId="0" applyNumberFormat="1" applyFont="1" applyAlignment="1" applyProtection="1">
      <alignment horizontal="right" vertical="top"/>
    </xf>
    <xf numFmtId="0" fontId="48" fillId="0" borderId="0" xfId="0" applyFont="1" applyAlignment="1" applyProtection="1">
      <alignment horizontal="justify" vertical="top" wrapText="1"/>
    </xf>
    <xf numFmtId="4" fontId="17" fillId="0" borderId="0" xfId="250" applyNumberFormat="1" applyFont="1" applyProtection="1"/>
    <xf numFmtId="167" fontId="22" fillId="0" borderId="0" xfId="102" applyNumberFormat="1" applyFont="1" applyProtection="1"/>
    <xf numFmtId="0" fontId="17" fillId="0" borderId="0" xfId="250" applyFont="1" applyProtection="1"/>
    <xf numFmtId="187" fontId="23" fillId="0" borderId="0" xfId="0" applyNumberFormat="1" applyFont="1" applyAlignment="1" applyProtection="1">
      <alignment horizontal="right" vertical="top"/>
    </xf>
    <xf numFmtId="0" fontId="22" fillId="0" borderId="0" xfId="0" applyFont="1" applyAlignment="1" applyProtection="1">
      <alignment horizontal="right" wrapText="1"/>
    </xf>
    <xf numFmtId="0" fontId="22" fillId="0" borderId="0" xfId="0" applyFont="1" applyAlignment="1" applyProtection="1">
      <alignment wrapText="1"/>
    </xf>
    <xf numFmtId="0" fontId="22" fillId="0" borderId="0" xfId="98" applyFont="1" applyAlignment="1" applyProtection="1">
      <alignment horizontal="right" wrapText="1"/>
    </xf>
    <xf numFmtId="4" fontId="22" fillId="0" borderId="0" xfId="98" applyNumberFormat="1" applyFont="1" applyAlignment="1" applyProtection="1">
      <alignment wrapText="1"/>
    </xf>
    <xf numFmtId="0" fontId="80" fillId="0" borderId="0" xfId="0" applyFont="1" applyAlignment="1" applyProtection="1">
      <alignment horizontal="justify" vertical="top" wrapText="1"/>
    </xf>
    <xf numFmtId="0" fontId="22" fillId="0" borderId="0" xfId="98" applyFont="1" applyAlignment="1" applyProtection="1">
      <alignment horizontal="justify" vertical="top" wrapText="1"/>
    </xf>
    <xf numFmtId="168" fontId="23" fillId="0" borderId="0" xfId="98" applyNumberFormat="1" applyFont="1" applyAlignment="1" applyProtection="1">
      <alignment horizontal="center" vertical="top"/>
    </xf>
    <xf numFmtId="0" fontId="23" fillId="0" borderId="0" xfId="98" applyFont="1" applyAlignment="1" applyProtection="1">
      <alignment horizontal="justify" vertical="top" wrapText="1"/>
    </xf>
    <xf numFmtId="167" fontId="22" fillId="0" borderId="0" xfId="98" applyNumberFormat="1" applyFont="1" applyAlignment="1" applyProtection="1">
      <alignment wrapText="1"/>
    </xf>
    <xf numFmtId="178" fontId="23" fillId="0" borderId="0" xfId="0" applyNumberFormat="1" applyFont="1" applyAlignment="1" applyProtection="1">
      <alignment horizontal="right" vertical="top"/>
    </xf>
    <xf numFmtId="4" fontId="22" fillId="0" borderId="0" xfId="98" applyNumberFormat="1" applyFont="1" applyAlignment="1" applyProtection="1">
      <alignment horizontal="right"/>
    </xf>
    <xf numFmtId="4" fontId="22" fillId="0" borderId="0" xfId="98" applyNumberFormat="1" applyFont="1" applyProtection="1"/>
    <xf numFmtId="4" fontId="15" fillId="0" borderId="0" xfId="0" applyNumberFormat="1" applyFont="1" applyAlignment="1" applyProtection="1">
      <alignment vertical="top"/>
    </xf>
    <xf numFmtId="0" fontId="15" fillId="0" borderId="0" xfId="0" applyFont="1" applyAlignment="1" applyProtection="1">
      <alignment vertical="top"/>
    </xf>
    <xf numFmtId="0" fontId="48" fillId="0" borderId="0" xfId="0" applyFont="1" applyAlignment="1" applyProtection="1">
      <alignment horizontal="justify" vertical="top"/>
    </xf>
    <xf numFmtId="0" fontId="23" fillId="0" borderId="0" xfId="0" applyFont="1" applyAlignment="1" applyProtection="1">
      <alignment horizontal="justify" vertical="center" wrapText="1"/>
    </xf>
    <xf numFmtId="178" fontId="23" fillId="0" borderId="0" xfId="250" applyNumberFormat="1" applyFont="1" applyAlignment="1" applyProtection="1">
      <alignment horizontal="right" vertical="top"/>
    </xf>
    <xf numFmtId="0" fontId="23" fillId="0" borderId="0" xfId="250" applyFont="1" applyAlignment="1" applyProtection="1">
      <alignment horizontal="justify" vertical="center" wrapText="1"/>
    </xf>
    <xf numFmtId="0" fontId="9" fillId="0" borderId="0" xfId="98" applyFont="1" applyProtection="1"/>
    <xf numFmtId="2" fontId="10" fillId="0" borderId="0" xfId="98" applyNumberFormat="1" applyFont="1" applyProtection="1"/>
    <xf numFmtId="0" fontId="10" fillId="0" borderId="0" xfId="0" applyFont="1" applyAlignment="1" applyProtection="1">
      <alignment horizontal="center"/>
    </xf>
    <xf numFmtId="0" fontId="113" fillId="0" borderId="0" xfId="0" applyFont="1" applyAlignment="1" applyProtection="1">
      <alignment vertical="center" wrapText="1"/>
    </xf>
    <xf numFmtId="4" fontId="9" fillId="0" borderId="0" xfId="0" applyNumberFormat="1" applyFont="1" applyAlignment="1" applyProtection="1">
      <alignment horizontal="right"/>
    </xf>
    <xf numFmtId="4" fontId="9" fillId="0" borderId="0" xfId="0" applyNumberFormat="1" applyFont="1" applyProtection="1"/>
    <xf numFmtId="0" fontId="9" fillId="0" borderId="0" xfId="0" applyFont="1" applyProtection="1"/>
    <xf numFmtId="0" fontId="9" fillId="0" borderId="0" xfId="0" applyFont="1" applyAlignment="1" applyProtection="1">
      <alignment horizontal="justify" vertical="top"/>
    </xf>
    <xf numFmtId="0" fontId="50" fillId="55" borderId="10" xfId="0" applyFont="1" applyFill="1" applyBorder="1" applyAlignment="1" applyProtection="1">
      <alignment horizontal="right"/>
    </xf>
    <xf numFmtId="2" fontId="50" fillId="55" borderId="10" xfId="0" applyNumberFormat="1" applyFont="1" applyFill="1" applyBorder="1" applyAlignment="1" applyProtection="1">
      <alignment horizontal="left"/>
    </xf>
    <xf numFmtId="4" fontId="51" fillId="55" borderId="10" xfId="0" applyNumberFormat="1" applyFont="1" applyFill="1" applyBorder="1" applyAlignment="1" applyProtection="1">
      <alignment horizontal="right"/>
    </xf>
    <xf numFmtId="4" fontId="51" fillId="55" borderId="10" xfId="0" applyNumberFormat="1" applyFont="1" applyFill="1" applyBorder="1" applyProtection="1"/>
    <xf numFmtId="167" fontId="48" fillId="55" borderId="10" xfId="0" applyNumberFormat="1" applyFont="1" applyFill="1" applyBorder="1" applyProtection="1"/>
    <xf numFmtId="167" fontId="8" fillId="0" borderId="0" xfId="0" applyNumberFormat="1" applyFont="1" applyProtection="1"/>
    <xf numFmtId="0" fontId="135" fillId="0" borderId="0" xfId="431" applyFont="1" applyAlignment="1">
      <alignment horizontal="right" vertical="top" wrapText="1"/>
    </xf>
    <xf numFmtId="0" fontId="163" fillId="0" borderId="0" xfId="431" applyFont="1" applyFill="1" applyBorder="1" applyAlignment="1">
      <alignment horizontal="center" wrapText="1"/>
    </xf>
    <xf numFmtId="0" fontId="163" fillId="0" borderId="0" xfId="431" applyFont="1" applyFill="1" applyBorder="1" applyAlignment="1">
      <alignment horizontal="justify" wrapText="1"/>
    </xf>
    <xf numFmtId="1" fontId="135" fillId="0" borderId="0" xfId="436" applyNumberFormat="1" applyFont="1" applyFill="1" applyBorder="1" applyAlignment="1" applyProtection="1">
      <alignment horizontal="center" vertical="center" wrapText="1"/>
    </xf>
    <xf numFmtId="0" fontId="4" fillId="0" borderId="0" xfId="431" applyFill="1" applyBorder="1"/>
    <xf numFmtId="1" fontId="135" fillId="0" borderId="0" xfId="431" applyNumberFormat="1" applyFont="1" applyBorder="1" applyAlignment="1">
      <alignment horizontal="center" vertical="center" textRotation="90" wrapText="1"/>
    </xf>
    <xf numFmtId="0" fontId="135" fillId="0" borderId="0" xfId="431" applyFont="1" applyBorder="1" applyAlignment="1">
      <alignment horizontal="center" vertical="center" textRotation="90" wrapText="1"/>
    </xf>
    <xf numFmtId="0" fontId="199" fillId="0" borderId="0" xfId="0" applyFont="1" applyAlignment="1">
      <alignment horizontal="center" vertical="center"/>
    </xf>
    <xf numFmtId="0" fontId="135" fillId="0" borderId="0" xfId="431" applyFont="1" applyBorder="1" applyAlignment="1">
      <alignment horizontal="left" vertical="center" wrapText="1"/>
    </xf>
    <xf numFmtId="2" fontId="159" fillId="0" borderId="10" xfId="433" applyNumberFormat="1" applyFont="1" applyBorder="1" applyAlignment="1">
      <alignment horizontal="center" vertical="top"/>
    </xf>
    <xf numFmtId="0" fontId="159" fillId="0" borderId="10" xfId="435" applyFont="1" applyBorder="1" applyAlignment="1">
      <alignment horizontal="justify" vertical="top" wrapText="1"/>
    </xf>
    <xf numFmtId="0" fontId="198" fillId="0" borderId="0" xfId="0" applyFont="1" applyFill="1" applyBorder="1" applyAlignment="1">
      <alignment horizontal="center" vertical="center"/>
    </xf>
    <xf numFmtId="0" fontId="198" fillId="0" borderId="0" xfId="98" applyFont="1" applyFill="1" applyBorder="1" applyAlignment="1" applyProtection="1">
      <alignment horizontal="center" vertical="center"/>
      <protection locked="0"/>
    </xf>
    <xf numFmtId="2" fontId="198" fillId="0" borderId="0" xfId="98" applyNumberFormat="1" applyFont="1" applyFill="1" applyBorder="1" applyAlignment="1" applyProtection="1">
      <alignment horizontal="center" vertical="center"/>
      <protection locked="0"/>
    </xf>
    <xf numFmtId="0" fontId="23" fillId="0" borderId="37"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5" xfId="98" applyFont="1" applyFill="1" applyBorder="1" applyAlignment="1" applyProtection="1">
      <alignment horizontal="center" vertical="center"/>
      <protection locked="0"/>
    </xf>
    <xf numFmtId="2" fontId="23" fillId="0" borderId="35" xfId="98" applyNumberFormat="1" applyFont="1" applyFill="1" applyBorder="1" applyAlignment="1" applyProtection="1">
      <alignment horizontal="center" vertical="center"/>
      <protection locked="0"/>
    </xf>
    <xf numFmtId="165" fontId="23" fillId="0" borderId="38" xfId="445" applyFont="1" applyFill="1" applyBorder="1" applyAlignment="1" applyProtection="1">
      <alignment horizontal="center" vertical="center"/>
      <protection locked="0"/>
    </xf>
    <xf numFmtId="0" fontId="200" fillId="0" borderId="0" xfId="0" applyFont="1" applyAlignment="1">
      <alignment horizontal="center" vertical="center"/>
    </xf>
    <xf numFmtId="2" fontId="159" fillId="0" borderId="0" xfId="433" applyNumberFormat="1" applyFont="1" applyBorder="1" applyAlignment="1">
      <alignment horizontal="center" vertical="top"/>
    </xf>
    <xf numFmtId="0" fontId="131" fillId="0" borderId="0" xfId="431" applyFont="1" applyBorder="1" applyAlignment="1">
      <alignment horizontal="left" vertical="top"/>
    </xf>
    <xf numFmtId="4" fontId="131" fillId="0" borderId="0" xfId="431" applyNumberFormat="1" applyFont="1" applyBorder="1" applyAlignment="1">
      <alignment horizontal="right" wrapText="1"/>
    </xf>
    <xf numFmtId="0" fontId="177" fillId="0" borderId="0" xfId="431" applyFont="1" applyBorder="1" applyAlignment="1">
      <alignment horizontal="center" wrapText="1"/>
    </xf>
    <xf numFmtId="0" fontId="177" fillId="0" borderId="0" xfId="431" applyFont="1" applyBorder="1" applyAlignment="1">
      <alignment horizontal="left" vertical="center" wrapText="1"/>
    </xf>
    <xf numFmtId="4" fontId="177" fillId="0" borderId="0" xfId="431" applyNumberFormat="1" applyFont="1" applyBorder="1" applyAlignment="1">
      <alignment horizontal="center" wrapText="1"/>
    </xf>
    <xf numFmtId="0" fontId="139" fillId="0" borderId="0" xfId="431" applyFont="1" applyBorder="1" applyAlignment="1">
      <alignment horizontal="left" vertical="center" wrapText="1"/>
    </xf>
    <xf numFmtId="167" fontId="201" fillId="0" borderId="10" xfId="0" applyNumberFormat="1" applyFont="1" applyBorder="1"/>
    <xf numFmtId="2" fontId="202" fillId="0" borderId="0" xfId="433" applyNumberFormat="1" applyFont="1" applyAlignment="1">
      <alignment horizontal="center" vertical="top" wrapText="1"/>
    </xf>
    <xf numFmtId="167" fontId="202" fillId="0" borderId="10" xfId="431" applyNumberFormat="1" applyFont="1" applyBorder="1" applyAlignment="1">
      <alignment horizontal="center" vertical="center" textRotation="90" wrapText="1"/>
    </xf>
    <xf numFmtId="2" fontId="201" fillId="0" borderId="10" xfId="433" applyNumberFormat="1" applyFont="1" applyBorder="1" applyAlignment="1">
      <alignment horizontal="center"/>
    </xf>
    <xf numFmtId="197" fontId="201" fillId="0" borderId="0" xfId="436" applyNumberFormat="1" applyFont="1" applyFill="1" applyBorder="1" applyAlignment="1" applyProtection="1">
      <alignment horizontal="center" vertical="center" wrapText="1"/>
    </xf>
    <xf numFmtId="167" fontId="202" fillId="0" borderId="0" xfId="431" applyNumberFormat="1" applyFont="1" applyBorder="1" applyAlignment="1">
      <alignment horizontal="center" vertical="center" textRotation="90" wrapText="1"/>
    </xf>
    <xf numFmtId="4" fontId="201" fillId="0" borderId="0" xfId="431" applyNumberFormat="1" applyFont="1" applyAlignment="1">
      <alignment horizontal="right" wrapText="1"/>
    </xf>
    <xf numFmtId="0" fontId="201" fillId="0" borderId="0" xfId="431" applyFont="1" applyAlignment="1">
      <alignment horizontal="center" wrapText="1"/>
    </xf>
    <xf numFmtId="165" fontId="202" fillId="0" borderId="0" xfId="445" applyFont="1" applyFill="1" applyBorder="1" applyAlignment="1" applyProtection="1">
      <alignment horizontal="center" vertical="center"/>
      <protection locked="0"/>
    </xf>
    <xf numFmtId="167" fontId="201" fillId="0" borderId="0" xfId="102" applyNumberFormat="1" applyFont="1"/>
    <xf numFmtId="167" fontId="202" fillId="0" borderId="10" xfId="0" applyNumberFormat="1" applyFont="1" applyBorder="1"/>
    <xf numFmtId="0" fontId="203" fillId="0" borderId="0" xfId="431" applyFont="1"/>
    <xf numFmtId="0" fontId="50" fillId="0" borderId="11" xfId="0" applyFont="1" applyBorder="1" applyAlignment="1">
      <alignment horizontal="right"/>
    </xf>
    <xf numFmtId="2" fontId="50" fillId="0" borderId="12" xfId="0" applyNumberFormat="1" applyFont="1" applyBorder="1" applyAlignment="1">
      <alignment horizontal="left"/>
    </xf>
    <xf numFmtId="4" fontId="51" fillId="0" borderId="12" xfId="0" applyNumberFormat="1" applyFont="1" applyBorder="1" applyAlignment="1">
      <alignment horizontal="right"/>
    </xf>
    <xf numFmtId="4" fontId="51" fillId="0" borderId="12" xfId="0" applyNumberFormat="1" applyFont="1" applyBorder="1"/>
    <xf numFmtId="167" fontId="202" fillId="0" borderId="13" xfId="0" applyNumberFormat="1" applyFont="1" applyBorder="1"/>
    <xf numFmtId="167" fontId="202" fillId="0" borderId="0" xfId="0" applyNumberFormat="1" applyFont="1" applyBorder="1"/>
    <xf numFmtId="0" fontId="163" fillId="0" borderId="10" xfId="431" applyFont="1" applyFill="1" applyBorder="1" applyAlignment="1">
      <alignment horizontal="center" wrapText="1"/>
    </xf>
    <xf numFmtId="0" fontId="163" fillId="0" borderId="10" xfId="431" applyFont="1" applyFill="1" applyBorder="1" applyAlignment="1">
      <alignment horizontal="justify" wrapText="1"/>
    </xf>
    <xf numFmtId="1" fontId="135" fillId="0" borderId="10" xfId="436" applyNumberFormat="1" applyFont="1" applyFill="1" applyBorder="1" applyAlignment="1" applyProtection="1">
      <alignment horizontal="center" vertical="center" wrapText="1"/>
    </xf>
    <xf numFmtId="0" fontId="163" fillId="55" borderId="11" xfId="431" applyFont="1" applyFill="1" applyBorder="1" applyAlignment="1">
      <alignment horizontal="center" wrapText="1"/>
    </xf>
    <xf numFmtId="0" fontId="163" fillId="55" borderId="12" xfId="431" applyFont="1" applyFill="1" applyBorder="1" applyAlignment="1">
      <alignment horizontal="justify" wrapText="1"/>
    </xf>
    <xf numFmtId="197" fontId="159" fillId="55" borderId="13" xfId="436" applyNumberFormat="1" applyFont="1" applyFill="1" applyBorder="1" applyAlignment="1" applyProtection="1">
      <alignment horizontal="center" vertical="center" wrapText="1"/>
    </xf>
    <xf numFmtId="1" fontId="135" fillId="55" borderId="12" xfId="436" applyNumberFormat="1" applyFont="1" applyFill="1" applyBorder="1" applyAlignment="1" applyProtection="1">
      <alignment vertical="center" wrapText="1"/>
    </xf>
    <xf numFmtId="0" fontId="23" fillId="0" borderId="0" xfId="0" applyFont="1" applyFill="1" applyBorder="1" applyAlignment="1">
      <alignment horizontal="center" vertical="center"/>
    </xf>
    <xf numFmtId="0" fontId="23" fillId="0" borderId="0" xfId="98" applyFont="1" applyFill="1" applyBorder="1" applyAlignment="1" applyProtection="1">
      <alignment horizontal="center" vertical="center"/>
      <protection locked="0"/>
    </xf>
    <xf numFmtId="2" fontId="23" fillId="0" borderId="0" xfId="98" applyNumberFormat="1" applyFont="1" applyFill="1" applyBorder="1" applyAlignment="1" applyProtection="1">
      <alignment horizontal="center" vertical="center"/>
      <protection locked="0"/>
    </xf>
    <xf numFmtId="165" fontId="23" fillId="0" borderId="0" xfId="445" applyFont="1" applyFill="1" applyBorder="1" applyAlignment="1" applyProtection="1">
      <alignment horizontal="center" vertical="center"/>
      <protection locked="0"/>
    </xf>
    <xf numFmtId="0" fontId="4" fillId="0" borderId="10" xfId="431" applyBorder="1"/>
    <xf numFmtId="1" fontId="159" fillId="0" borderId="10" xfId="431" applyNumberFormat="1" applyFont="1" applyBorder="1" applyAlignment="1" applyProtection="1">
      <alignment horizontal="center" vertical="top" wrapText="1"/>
      <protection locked="0"/>
    </xf>
    <xf numFmtId="2" fontId="159" fillId="0" borderId="10" xfId="431" applyNumberFormat="1" applyFont="1" applyBorder="1" applyAlignment="1" applyProtection="1">
      <alignment horizontal="center" wrapText="1"/>
      <protection locked="0"/>
    </xf>
    <xf numFmtId="0" fontId="155" fillId="0" borderId="39" xfId="431" applyFont="1" applyBorder="1" applyAlignment="1">
      <alignment horizontal="right" vertical="center"/>
    </xf>
    <xf numFmtId="0" fontId="155" fillId="0" borderId="39" xfId="431" applyFont="1" applyBorder="1" applyAlignment="1">
      <alignment horizontal="left" vertical="center"/>
    </xf>
    <xf numFmtId="0" fontId="155" fillId="0" borderId="39" xfId="431" applyFont="1" applyBorder="1" applyAlignment="1">
      <alignment horizontal="center" vertical="center" wrapText="1"/>
    </xf>
    <xf numFmtId="1" fontId="155" fillId="0" borderId="39" xfId="431" applyNumberFormat="1" applyFont="1" applyBorder="1" applyAlignment="1">
      <alignment horizontal="center" vertical="center" textRotation="90" wrapText="1"/>
    </xf>
    <xf numFmtId="0" fontId="155" fillId="0" borderId="39" xfId="431" applyFont="1" applyBorder="1" applyAlignment="1">
      <alignment horizontal="center" vertical="center" textRotation="90" wrapText="1"/>
    </xf>
    <xf numFmtId="0" fontId="155" fillId="0" borderId="39" xfId="431" applyFont="1" applyBorder="1" applyAlignment="1" applyProtection="1">
      <alignment horizontal="center" vertical="center" textRotation="90" wrapText="1"/>
      <protection locked="0"/>
    </xf>
    <xf numFmtId="0" fontId="131" fillId="0" borderId="0" xfId="431" applyFont="1" applyBorder="1" applyAlignment="1">
      <alignment horizontal="right" vertical="top"/>
    </xf>
    <xf numFmtId="2" fontId="131" fillId="0" borderId="0" xfId="437" applyNumberFormat="1" applyFont="1" applyBorder="1" applyAlignment="1">
      <alignment horizontal="justify" vertical="top" wrapText="1"/>
    </xf>
    <xf numFmtId="0" fontId="131" fillId="0" borderId="0" xfId="435" applyFont="1" applyBorder="1" applyAlignment="1">
      <alignment horizontal="center"/>
    </xf>
    <xf numFmtId="4" fontId="131" fillId="0" borderId="0" xfId="431" applyNumberFormat="1" applyFont="1" applyBorder="1" applyAlignment="1" applyProtection="1">
      <alignment horizontal="right" wrapText="1"/>
      <protection locked="0"/>
    </xf>
    <xf numFmtId="0" fontId="155" fillId="0" borderId="0" xfId="431" applyFont="1" applyBorder="1" applyAlignment="1">
      <alignment horizontal="right" vertical="center"/>
    </xf>
    <xf numFmtId="2" fontId="131" fillId="58" borderId="0" xfId="437" applyNumberFormat="1" applyFont="1" applyFill="1" applyBorder="1" applyAlignment="1">
      <alignment horizontal="justify" vertical="top" wrapText="1"/>
    </xf>
    <xf numFmtId="0" fontId="131" fillId="0" borderId="0" xfId="431" applyFont="1" applyBorder="1" applyAlignment="1">
      <alignment horizontal="left" vertical="center" wrapText="1"/>
    </xf>
    <xf numFmtId="0" fontId="131" fillId="0" borderId="0" xfId="431" applyFont="1" applyBorder="1" applyAlignment="1" applyProtection="1">
      <alignment horizontal="left" vertical="center" wrapText="1"/>
      <protection locked="0"/>
    </xf>
    <xf numFmtId="0" fontId="170" fillId="0" borderId="0" xfId="431" applyFont="1" applyBorder="1" applyAlignment="1">
      <alignment horizontal="center"/>
    </xf>
    <xf numFmtId="0" fontId="171" fillId="0" borderId="0" xfId="431" applyFont="1" applyBorder="1" applyAlignment="1">
      <alignment horizontal="right" vertical="top"/>
    </xf>
    <xf numFmtId="0" fontId="171" fillId="0" borderId="0" xfId="431" applyFont="1" applyBorder="1" applyAlignment="1">
      <alignment horizontal="left" vertical="top"/>
    </xf>
    <xf numFmtId="0" fontId="171" fillId="0" borderId="0" xfId="435" applyFont="1" applyBorder="1" applyAlignment="1">
      <alignment horizontal="center"/>
    </xf>
    <xf numFmtId="4" fontId="171" fillId="0" borderId="0" xfId="431" applyNumberFormat="1" applyFont="1" applyBorder="1" applyAlignment="1" applyProtection="1">
      <alignment horizontal="right" wrapText="1"/>
      <protection locked="0"/>
    </xf>
    <xf numFmtId="4" fontId="171" fillId="0" borderId="0" xfId="431" applyNumberFormat="1" applyFont="1" applyBorder="1" applyAlignment="1">
      <alignment horizontal="right" wrapText="1"/>
    </xf>
    <xf numFmtId="0" fontId="171" fillId="0" borderId="0" xfId="431" applyFont="1" applyBorder="1" applyAlignment="1">
      <alignment horizontal="left" vertical="center" wrapText="1"/>
    </xf>
    <xf numFmtId="0" fontId="171" fillId="0" borderId="0" xfId="431" applyFont="1" applyBorder="1" applyAlignment="1" applyProtection="1">
      <alignment horizontal="left" vertical="center" wrapText="1"/>
      <protection locked="0"/>
    </xf>
    <xf numFmtId="0" fontId="170" fillId="0" borderId="0" xfId="431" applyFont="1" applyBorder="1" applyAlignment="1">
      <alignment horizontal="left" vertical="top" wrapText="1"/>
    </xf>
    <xf numFmtId="0" fontId="131" fillId="0" borderId="0" xfId="431" applyFont="1" applyBorder="1" applyAlignment="1">
      <alignment horizontal="left" vertical="top" wrapText="1"/>
    </xf>
    <xf numFmtId="0" fontId="131" fillId="0" borderId="0" xfId="435" applyFont="1" applyBorder="1" applyAlignment="1">
      <alignment horizontal="justify" vertical="top"/>
    </xf>
    <xf numFmtId="0" fontId="131" fillId="0" borderId="0" xfId="431" applyFont="1" applyBorder="1" applyAlignment="1">
      <alignment horizontal="justify" vertical="top" wrapText="1"/>
    </xf>
    <xf numFmtId="0" fontId="131" fillId="0" borderId="0" xfId="435" applyFont="1" applyBorder="1" applyAlignment="1">
      <alignment horizontal="justify" vertical="top" wrapText="1"/>
    </xf>
    <xf numFmtId="0" fontId="131" fillId="0" borderId="38" xfId="431" applyFont="1" applyBorder="1" applyAlignment="1">
      <alignment horizontal="right" vertical="top" wrapText="1"/>
    </xf>
    <xf numFmtId="197" fontId="131" fillId="53" borderId="37" xfId="436" applyNumberFormat="1" applyFont="1" applyBorder="1" applyAlignment="1" applyProtection="1">
      <alignment horizontal="center" vertical="center" wrapText="1"/>
    </xf>
    <xf numFmtId="0" fontId="155" fillId="0" borderId="0" xfId="431" applyFont="1" applyBorder="1" applyAlignment="1">
      <alignment horizontal="left" vertical="center"/>
    </xf>
    <xf numFmtId="0" fontId="155" fillId="0" borderId="0" xfId="431" applyFont="1" applyBorder="1" applyAlignment="1">
      <alignment horizontal="center" vertical="center" wrapText="1"/>
    </xf>
    <xf numFmtId="1" fontId="155" fillId="0" borderId="0" xfId="431" applyNumberFormat="1" applyFont="1" applyBorder="1" applyAlignment="1">
      <alignment horizontal="center" vertical="center" textRotation="90" wrapText="1"/>
    </xf>
    <xf numFmtId="0" fontId="155" fillId="0" borderId="0" xfId="431" applyFont="1" applyBorder="1" applyAlignment="1">
      <alignment horizontal="center" vertical="center" textRotation="90" wrapText="1"/>
    </xf>
    <xf numFmtId="0" fontId="155" fillId="0" borderId="0" xfId="431" applyFont="1" applyBorder="1" applyAlignment="1" applyProtection="1">
      <alignment horizontal="center" vertical="center" textRotation="90" wrapText="1"/>
      <protection locked="0"/>
    </xf>
    <xf numFmtId="1" fontId="131" fillId="0" borderId="0" xfId="431" applyNumberFormat="1" applyFont="1" applyBorder="1" applyAlignment="1">
      <alignment horizontal="center" wrapText="1"/>
    </xf>
    <xf numFmtId="0" fontId="131" fillId="0" borderId="0" xfId="431" applyFont="1" applyBorder="1" applyAlignment="1">
      <alignment horizontal="center" wrapText="1"/>
    </xf>
    <xf numFmtId="0" fontId="131" fillId="0" borderId="0" xfId="431" applyFont="1" applyBorder="1" applyAlignment="1" applyProtection="1">
      <alignment horizontal="center" wrapText="1"/>
      <protection locked="0"/>
    </xf>
    <xf numFmtId="2" fontId="131" fillId="0" borderId="0" xfId="431" applyNumberFormat="1" applyFont="1" applyBorder="1" applyAlignment="1" applyProtection="1">
      <alignment horizontal="center" wrapText="1"/>
      <protection locked="0"/>
    </xf>
    <xf numFmtId="0" fontId="4" fillId="0" borderId="0" xfId="431" applyBorder="1"/>
    <xf numFmtId="0" fontId="131" fillId="0" borderId="0" xfId="431" applyFont="1" applyBorder="1" applyAlignment="1">
      <alignment vertical="top" wrapText="1"/>
    </xf>
    <xf numFmtId="0" fontId="173" fillId="0" borderId="0" xfId="435" applyFont="1" applyBorder="1" applyAlignment="1">
      <alignment horizontal="justify" vertical="top" wrapText="1"/>
    </xf>
    <xf numFmtId="0" fontId="131" fillId="0" borderId="0" xfId="431" applyFont="1" applyBorder="1" applyAlignment="1">
      <alignment horizontal="right" vertical="top" wrapText="1"/>
    </xf>
    <xf numFmtId="0" fontId="131" fillId="0" borderId="0" xfId="431" applyFont="1" applyBorder="1" applyAlignment="1">
      <alignment horizontal="center"/>
    </xf>
    <xf numFmtId="1" fontId="131" fillId="0" borderId="0" xfId="431" applyNumberFormat="1" applyFont="1" applyBorder="1" applyAlignment="1">
      <alignment horizontal="center"/>
    </xf>
    <xf numFmtId="0" fontId="131" fillId="0" borderId="27" xfId="431" applyFont="1" applyFill="1" applyBorder="1" applyAlignment="1">
      <alignment horizontal="right" vertical="top" wrapText="1"/>
    </xf>
    <xf numFmtId="0" fontId="131" fillId="0" borderId="27" xfId="431" applyFont="1" applyFill="1" applyBorder="1" applyAlignment="1">
      <alignment horizontal="left" vertical="top" wrapText="1"/>
    </xf>
    <xf numFmtId="0" fontId="131" fillId="0" borderId="27" xfId="431" applyFont="1" applyFill="1" applyBorder="1" applyAlignment="1">
      <alignment vertical="center" wrapText="1"/>
    </xf>
    <xf numFmtId="1" fontId="155" fillId="0" borderId="27" xfId="436" applyNumberFormat="1" applyFont="1" applyFill="1" applyBorder="1" applyAlignment="1" applyProtection="1">
      <alignment horizontal="center" vertical="center" wrapText="1"/>
    </xf>
    <xf numFmtId="197" fontId="131" fillId="0" borderId="27" xfId="436" applyNumberFormat="1" applyFont="1" applyFill="1" applyBorder="1" applyAlignment="1" applyProtection="1">
      <alignment horizontal="center" vertical="center" wrapText="1"/>
    </xf>
    <xf numFmtId="0" fontId="4" fillId="0" borderId="0" xfId="431" applyFill="1"/>
    <xf numFmtId="2" fontId="157" fillId="0" borderId="0" xfId="433" applyNumberFormat="1" applyFont="1" applyBorder="1" applyAlignment="1">
      <alignment vertical="top" wrapText="1"/>
    </xf>
    <xf numFmtId="0" fontId="199" fillId="0" borderId="0" xfId="0" applyFont="1" applyBorder="1" applyAlignment="1">
      <alignment horizontal="center" vertical="center"/>
    </xf>
    <xf numFmtId="0" fontId="187" fillId="0" borderId="0" xfId="431" applyFont="1" applyBorder="1"/>
    <xf numFmtId="0" fontId="138" fillId="0" borderId="0" xfId="431" applyFont="1" applyBorder="1" applyAlignment="1">
      <alignment horizontal="center" vertical="top"/>
    </xf>
    <xf numFmtId="0" fontId="139" fillId="0" borderId="0" xfId="431" applyFont="1" applyBorder="1"/>
    <xf numFmtId="0" fontId="139" fillId="0" borderId="0" xfId="431" applyFont="1" applyBorder="1" applyAlignment="1">
      <alignment horizontal="center"/>
    </xf>
    <xf numFmtId="2" fontId="139" fillId="0" borderId="0" xfId="431" applyNumberFormat="1" applyFont="1" applyBorder="1"/>
    <xf numFmtId="199" fontId="139" fillId="0" borderId="0" xfId="431" applyNumberFormat="1" applyFont="1" applyBorder="1" applyAlignment="1">
      <alignment horizontal="right"/>
    </xf>
    <xf numFmtId="0" fontId="176" fillId="0" borderId="0" xfId="431" applyFont="1" applyBorder="1" applyAlignment="1">
      <alignment horizontal="center" vertical="center" wrapText="1"/>
    </xf>
    <xf numFmtId="49" fontId="139" fillId="0" borderId="0" xfId="431" applyNumberFormat="1" applyFont="1" applyBorder="1" applyAlignment="1">
      <alignment vertical="center" wrapText="1"/>
    </xf>
    <xf numFmtId="0" fontId="139" fillId="0" borderId="0" xfId="431" applyFont="1" applyBorder="1" applyAlignment="1">
      <alignment vertical="center" wrapText="1"/>
    </xf>
    <xf numFmtId="0" fontId="176" fillId="0" borderId="0" xfId="431" applyFont="1" applyBorder="1" applyAlignment="1">
      <alignment horizontal="center" vertical="top" wrapText="1"/>
    </xf>
    <xf numFmtId="2" fontId="177" fillId="0" borderId="0" xfId="431" applyNumberFormat="1" applyFont="1" applyBorder="1" applyAlignment="1">
      <alignment horizontal="center" wrapText="1"/>
    </xf>
    <xf numFmtId="198" fontId="177" fillId="0" borderId="0" xfId="431" applyNumberFormat="1" applyFont="1" applyBorder="1" applyAlignment="1" applyProtection="1">
      <alignment horizontal="center" wrapText="1"/>
      <protection locked="0"/>
    </xf>
    <xf numFmtId="0" fontId="177" fillId="0" borderId="0" xfId="431" applyFont="1" applyBorder="1" applyAlignment="1">
      <alignment vertical="top" wrapText="1"/>
    </xf>
    <xf numFmtId="0" fontId="177" fillId="0" borderId="0" xfId="431" applyFont="1" applyBorder="1" applyAlignment="1" applyProtection="1">
      <alignment horizontal="center" wrapText="1"/>
      <protection locked="0"/>
    </xf>
    <xf numFmtId="4" fontId="177" fillId="0" borderId="0" xfId="431" applyNumberFormat="1" applyFont="1" applyBorder="1" applyAlignment="1" applyProtection="1">
      <alignment horizontal="center" wrapText="1"/>
      <protection locked="0"/>
    </xf>
    <xf numFmtId="198" fontId="139" fillId="0" borderId="0" xfId="431" applyNumberFormat="1" applyFont="1" applyBorder="1" applyAlignment="1">
      <alignment horizontal="right"/>
    </xf>
    <xf numFmtId="167" fontId="177" fillId="0" borderId="0" xfId="431" applyNumberFormat="1" applyFont="1" applyBorder="1" applyAlignment="1">
      <alignment horizontal="right" wrapText="1"/>
    </xf>
    <xf numFmtId="199" fontId="138" fillId="60" borderId="0" xfId="439" applyNumberFormat="1" applyFont="1" applyFill="1" applyBorder="1" applyAlignment="1" applyProtection="1">
      <alignment horizontal="right" vertical="center" shrinkToFit="1"/>
    </xf>
    <xf numFmtId="0" fontId="18" fillId="0" borderId="0" xfId="440" applyFont="1" applyBorder="1" applyAlignment="1">
      <alignment horizontal="justify" vertical="top" wrapText="1"/>
    </xf>
    <xf numFmtId="4" fontId="139" fillId="0" borderId="0" xfId="431" applyNumberFormat="1" applyFont="1" applyBorder="1" applyAlignment="1">
      <alignment horizontal="center"/>
    </xf>
    <xf numFmtId="199" fontId="138" fillId="60" borderId="0" xfId="439" applyNumberFormat="1" applyFont="1" applyFill="1" applyBorder="1" applyAlignment="1" applyProtection="1">
      <alignment horizontal="right" shrinkToFit="1"/>
    </xf>
    <xf numFmtId="0" fontId="139" fillId="0" borderId="0" xfId="431" applyFont="1" applyBorder="1" applyAlignment="1">
      <alignment horizontal="left" vertical="top" wrapText="1"/>
    </xf>
    <xf numFmtId="3" fontId="139" fillId="0" borderId="0" xfId="431" applyNumberFormat="1" applyFont="1" applyBorder="1" applyAlignment="1">
      <alignment horizontal="center"/>
    </xf>
    <xf numFmtId="2" fontId="139" fillId="0" borderId="0" xfId="431" applyNumberFormat="1" applyFont="1" applyBorder="1" applyProtection="1">
      <protection locked="0"/>
    </xf>
    <xf numFmtId="0" fontId="139" fillId="0" borderId="0" xfId="431" applyFont="1" applyBorder="1" applyAlignment="1">
      <alignment vertical="top" wrapText="1"/>
    </xf>
    <xf numFmtId="0" fontId="139" fillId="0" borderId="0" xfId="431" applyFont="1" applyBorder="1" applyAlignment="1" applyProtection="1">
      <alignment vertical="top" wrapText="1"/>
      <protection locked="0"/>
    </xf>
    <xf numFmtId="0" fontId="138" fillId="0" borderId="0" xfId="431" applyFont="1" applyBorder="1" applyAlignment="1">
      <alignment horizontal="left" vertical="top" wrapText="1"/>
    </xf>
    <xf numFmtId="0" fontId="139" fillId="0" borderId="0" xfId="431" applyFont="1" applyBorder="1" applyAlignment="1">
      <alignment horizontal="center" wrapText="1"/>
    </xf>
    <xf numFmtId="0" fontId="133" fillId="0" borderId="0" xfId="440" applyFont="1" applyBorder="1" applyAlignment="1">
      <alignment horizontal="justify" vertical="top"/>
    </xf>
    <xf numFmtId="0" fontId="176" fillId="0" borderId="0" xfId="431" applyFont="1" applyBorder="1" applyAlignment="1">
      <alignment horizontal="center" vertical="center"/>
    </xf>
    <xf numFmtId="0" fontId="139" fillId="0" borderId="0" xfId="431" applyFont="1" applyBorder="1" applyAlignment="1">
      <alignment vertical="top"/>
    </xf>
    <xf numFmtId="198" fontId="139" fillId="0" borderId="0" xfId="431" applyNumberFormat="1" applyFont="1" applyBorder="1" applyAlignment="1" applyProtection="1">
      <alignment horizontal="right"/>
      <protection locked="0"/>
    </xf>
    <xf numFmtId="0" fontId="133" fillId="0" borderId="0" xfId="441" applyFont="1" applyBorder="1" applyAlignment="1">
      <alignment horizontal="left" vertical="top" wrapText="1"/>
    </xf>
    <xf numFmtId="0" fontId="133" fillId="0" borderId="0" xfId="440" applyFont="1" applyBorder="1" applyAlignment="1">
      <alignment horizontal="justify" vertical="top" wrapText="1"/>
    </xf>
    <xf numFmtId="201" fontId="139" fillId="0" borderId="0" xfId="431" applyNumberFormat="1" applyFont="1" applyBorder="1" applyAlignment="1">
      <alignment horizontal="center"/>
    </xf>
    <xf numFmtId="198" fontId="133" fillId="0" borderId="0" xfId="431" applyNumberFormat="1" applyFont="1" applyBorder="1" applyAlignment="1">
      <alignment horizontal="right"/>
    </xf>
    <xf numFmtId="0" fontId="130" fillId="0" borderId="0" xfId="431" applyFont="1" applyBorder="1" applyAlignment="1">
      <alignment horizontal="left" vertical="top" wrapText="1"/>
    </xf>
    <xf numFmtId="0" fontId="133" fillId="0" borderId="0" xfId="431" applyFont="1" applyBorder="1"/>
    <xf numFmtId="0" fontId="179" fillId="0" borderId="0" xfId="440" applyFont="1" applyBorder="1" applyAlignment="1">
      <alignment horizontal="justify" vertical="top" wrapText="1"/>
    </xf>
    <xf numFmtId="0" fontId="133" fillId="0" borderId="0" xfId="431" applyFont="1" applyBorder="1" applyAlignment="1">
      <alignment vertical="top" wrapText="1"/>
    </xf>
    <xf numFmtId="0" fontId="139" fillId="0" borderId="0" xfId="431" applyFont="1" applyBorder="1" applyAlignment="1">
      <alignment wrapText="1"/>
    </xf>
    <xf numFmtId="0" fontId="180" fillId="0" borderId="0" xfId="431" applyFont="1" applyBorder="1"/>
    <xf numFmtId="0" fontId="181" fillId="0" borderId="0" xfId="431" applyFont="1" applyBorder="1" applyAlignment="1">
      <alignment horizontal="center" vertical="top"/>
    </xf>
    <xf numFmtId="0" fontId="138" fillId="0" borderId="0" xfId="431" applyFont="1" applyBorder="1" applyAlignment="1">
      <alignment vertical="top" wrapText="1"/>
    </xf>
    <xf numFmtId="49" fontId="139" fillId="0" borderId="0" xfId="431" applyNumberFormat="1" applyFont="1" applyBorder="1" applyAlignment="1">
      <alignment horizontal="left" vertical="top" wrapText="1"/>
    </xf>
    <xf numFmtId="49" fontId="139" fillId="0" borderId="0" xfId="431" applyNumberFormat="1" applyFont="1" applyBorder="1" applyAlignment="1">
      <alignment horizontal="justify" vertical="top" wrapText="1"/>
    </xf>
    <xf numFmtId="0" fontId="139" fillId="0" borderId="0" xfId="431" applyFont="1" applyBorder="1" applyAlignment="1">
      <alignment horizontal="justify" vertical="top" wrapText="1"/>
    </xf>
    <xf numFmtId="2" fontId="139" fillId="0" borderId="0" xfId="431" applyNumberFormat="1" applyFont="1" applyBorder="1" applyAlignment="1" applyProtection="1">
      <alignment wrapText="1"/>
      <protection locked="0"/>
    </xf>
    <xf numFmtId="199" fontId="139" fillId="0" borderId="0" xfId="431" applyNumberFormat="1" applyFont="1" applyBorder="1" applyAlignment="1">
      <alignment horizontal="right" wrapText="1"/>
    </xf>
    <xf numFmtId="3" fontId="139" fillId="0" borderId="0" xfId="431" applyNumberFormat="1" applyFont="1" applyBorder="1" applyAlignment="1">
      <alignment horizontal="center" wrapText="1"/>
    </xf>
    <xf numFmtId="198" fontId="139" fillId="0" borderId="0" xfId="431" applyNumberFormat="1" applyFont="1" applyBorder="1" applyAlignment="1">
      <alignment horizontal="right" wrapText="1"/>
    </xf>
    <xf numFmtId="2" fontId="139" fillId="0" borderId="0" xfId="431" applyNumberFormat="1" applyFont="1" applyBorder="1" applyAlignment="1">
      <alignment wrapText="1"/>
    </xf>
    <xf numFmtId="199" fontId="139" fillId="0" borderId="0" xfId="431" applyNumberFormat="1" applyFont="1" applyBorder="1" applyAlignment="1" applyProtection="1">
      <alignment horizontal="right" wrapText="1"/>
      <protection locked="0"/>
    </xf>
    <xf numFmtId="202" fontId="139" fillId="0" borderId="0" xfId="431" applyNumberFormat="1" applyFont="1" applyBorder="1" applyAlignment="1">
      <alignment horizontal="left" vertical="top" wrapText="1"/>
    </xf>
    <xf numFmtId="202" fontId="196" fillId="0" borderId="0" xfId="431" applyNumberFormat="1" applyFont="1" applyBorder="1" applyAlignment="1">
      <alignment horizontal="left" vertical="top" wrapText="1"/>
    </xf>
    <xf numFmtId="199" fontId="139" fillId="0" borderId="0" xfId="431" applyNumberFormat="1" applyFont="1" applyBorder="1" applyAlignment="1" applyProtection="1">
      <alignment horizontal="right"/>
      <protection locked="0"/>
    </xf>
    <xf numFmtId="202" fontId="179" fillId="0" borderId="0" xfId="431" applyNumberFormat="1" applyFont="1" applyBorder="1" applyAlignment="1">
      <alignment horizontal="left" vertical="top" wrapText="1"/>
    </xf>
    <xf numFmtId="0" fontId="182" fillId="0" borderId="0" xfId="431" applyFont="1" applyBorder="1" applyAlignment="1">
      <alignment horizontal="center" vertical="top" wrapText="1"/>
    </xf>
    <xf numFmtId="0" fontId="183" fillId="0" borderId="0" xfId="431" applyFont="1" applyBorder="1" applyAlignment="1">
      <alignment vertical="top" wrapText="1"/>
    </xf>
    <xf numFmtId="0" fontId="183" fillId="0" borderId="0" xfId="431" applyFont="1" applyBorder="1" applyAlignment="1">
      <alignment horizontal="center" wrapText="1"/>
    </xf>
    <xf numFmtId="0" fontId="184" fillId="0" borderId="0" xfId="431" applyFont="1" applyBorder="1" applyAlignment="1" applyProtection="1">
      <alignment horizontal="right" wrapText="1"/>
      <protection locked="0"/>
    </xf>
    <xf numFmtId="0" fontId="177" fillId="0" borderId="0" xfId="431" applyFont="1" applyBorder="1" applyAlignment="1">
      <alignment horizontal="center" vertical="center" wrapText="1"/>
    </xf>
    <xf numFmtId="0" fontId="138" fillId="0" borderId="0" xfId="431" applyFont="1" applyBorder="1" applyAlignment="1">
      <alignment horizontal="right" vertical="center" wrapText="1"/>
    </xf>
    <xf numFmtId="0" fontId="138" fillId="0" borderId="0" xfId="431" applyFont="1" applyBorder="1" applyAlignment="1">
      <alignment horizontal="center" vertical="center" wrapText="1"/>
    </xf>
    <xf numFmtId="3" fontId="139" fillId="0" borderId="0" xfId="431" applyNumberFormat="1" applyFont="1" applyBorder="1" applyAlignment="1">
      <alignment horizontal="center" vertical="center" wrapText="1"/>
    </xf>
    <xf numFmtId="2" fontId="139" fillId="0" borderId="0" xfId="431" applyNumberFormat="1" applyFont="1" applyBorder="1" applyAlignment="1">
      <alignment vertical="center" wrapText="1"/>
    </xf>
    <xf numFmtId="0" fontId="185" fillId="0" borderId="0" xfId="431" applyFont="1" applyBorder="1" applyAlignment="1">
      <alignment vertical="top" wrapText="1"/>
    </xf>
    <xf numFmtId="198" fontId="139" fillId="0" borderId="0" xfId="431" applyNumberFormat="1" applyFont="1" applyBorder="1" applyAlignment="1" applyProtection="1">
      <alignment horizontal="right" wrapText="1"/>
      <protection locked="0"/>
    </xf>
    <xf numFmtId="0" fontId="177" fillId="0" borderId="0" xfId="431" applyFont="1" applyBorder="1" applyAlignment="1">
      <alignment horizontal="center"/>
    </xf>
    <xf numFmtId="14" fontId="138" fillId="0" borderId="0" xfId="431" applyNumberFormat="1" applyFont="1" applyBorder="1" applyAlignment="1">
      <alignment horizontal="center" vertical="top"/>
    </xf>
    <xf numFmtId="0" fontId="139" fillId="0" borderId="0" xfId="431" applyFont="1" applyBorder="1" applyAlignment="1">
      <alignment horizontal="right" vertical="top" wrapText="1"/>
    </xf>
    <xf numFmtId="49" fontId="139" fillId="0" borderId="0" xfId="442" applyNumberFormat="1" applyFont="1" applyBorder="1" applyAlignment="1">
      <alignment horizontal="left"/>
    </xf>
    <xf numFmtId="0" fontId="139" fillId="0" borderId="0" xfId="442" applyFont="1" applyBorder="1" applyAlignment="1">
      <alignment vertical="top" wrapText="1"/>
    </xf>
    <xf numFmtId="49" fontId="139" fillId="0" borderId="0" xfId="442" applyNumberFormat="1" applyFont="1" applyBorder="1" applyAlignment="1">
      <alignment horizontal="left" wrapText="1"/>
    </xf>
    <xf numFmtId="0" fontId="139" fillId="0" borderId="0" xfId="442" applyFont="1" applyBorder="1"/>
    <xf numFmtId="4" fontId="139" fillId="0" borderId="0" xfId="442" applyNumberFormat="1" applyFont="1" applyBorder="1" applyAlignment="1">
      <alignment horizontal="center"/>
    </xf>
    <xf numFmtId="199" fontId="138" fillId="59" borderId="0" xfId="439" applyNumberFormat="1" applyFont="1" applyFill="1" applyBorder="1" applyAlignment="1" applyProtection="1">
      <alignment horizontal="center" vertical="top" shrinkToFit="1"/>
    </xf>
    <xf numFmtId="199" fontId="138" fillId="59" borderId="0" xfId="439" applyNumberFormat="1" applyFont="1" applyFill="1" applyBorder="1" applyAlignment="1" applyProtection="1">
      <alignment horizontal="left" vertical="center" shrinkToFit="1"/>
    </xf>
    <xf numFmtId="0" fontId="176" fillId="59" borderId="0" xfId="431" applyFont="1" applyFill="1" applyBorder="1" applyAlignment="1">
      <alignment horizontal="left" vertical="center" wrapText="1"/>
    </xf>
    <xf numFmtId="199" fontId="138" fillId="59" borderId="0" xfId="439" applyNumberFormat="1" applyFont="1" applyFill="1" applyBorder="1" applyAlignment="1" applyProtection="1">
      <alignment horizontal="right" vertical="center" shrinkToFit="1"/>
    </xf>
    <xf numFmtId="49" fontId="138" fillId="59" borderId="0" xfId="431" applyNumberFormat="1" applyFont="1" applyFill="1" applyBorder="1" applyAlignment="1">
      <alignment vertical="center"/>
    </xf>
    <xf numFmtId="199" fontId="138" fillId="59" borderId="0" xfId="439" applyNumberFormat="1" applyFont="1" applyFill="1" applyBorder="1" applyAlignment="1" applyProtection="1">
      <alignment horizontal="right" shrinkToFit="1"/>
    </xf>
    <xf numFmtId="0" fontId="23" fillId="0" borderId="37" xfId="0" applyFont="1" applyFill="1" applyBorder="1" applyAlignment="1">
      <alignment horizontal="center" vertical="top"/>
    </xf>
    <xf numFmtId="0" fontId="23" fillId="0" borderId="0" xfId="0" applyFont="1" applyFill="1" applyBorder="1" applyAlignment="1">
      <alignment horizontal="center" vertical="top"/>
    </xf>
    <xf numFmtId="0" fontId="187" fillId="0" borderId="0" xfId="431" applyFont="1" applyBorder="1" applyAlignment="1">
      <alignment horizontal="center" vertical="top"/>
    </xf>
    <xf numFmtId="0" fontId="176" fillId="59" borderId="0" xfId="431" applyFont="1" applyFill="1" applyBorder="1" applyAlignment="1">
      <alignment horizontal="center" vertical="top" wrapText="1"/>
    </xf>
    <xf numFmtId="49" fontId="138" fillId="59" borderId="0" xfId="431" applyNumberFormat="1" applyFont="1" applyFill="1" applyBorder="1" applyAlignment="1">
      <alignment horizontal="center" vertical="top" wrapText="1"/>
    </xf>
    <xf numFmtId="198" fontId="139" fillId="0" borderId="0" xfId="431" applyNumberFormat="1" applyFont="1" applyBorder="1" applyAlignment="1">
      <alignment horizontal="right" vertical="top"/>
    </xf>
    <xf numFmtId="0" fontId="4" fillId="0" borderId="0" xfId="431" applyBorder="1" applyAlignment="1">
      <alignment vertical="top"/>
    </xf>
    <xf numFmtId="49" fontId="138" fillId="59" borderId="0" xfId="431" applyNumberFormat="1" applyFont="1" applyFill="1" applyBorder="1" applyAlignment="1">
      <alignment vertical="center" wrapText="1"/>
    </xf>
    <xf numFmtId="199" fontId="138" fillId="59" borderId="0" xfId="439" applyNumberFormat="1" applyFont="1" applyFill="1" applyBorder="1" applyAlignment="1" applyProtection="1">
      <alignment horizontal="right" wrapText="1" shrinkToFit="1"/>
    </xf>
    <xf numFmtId="199" fontId="138" fillId="59" borderId="11" xfId="439" applyNumberFormat="1" applyFont="1" applyFill="1" applyBorder="1" applyAlignment="1" applyProtection="1">
      <alignment horizontal="center" vertical="top" shrinkToFit="1"/>
    </xf>
    <xf numFmtId="199" fontId="138" fillId="59" borderId="12" xfId="439" applyNumberFormat="1" applyFont="1" applyFill="1" applyBorder="1" applyAlignment="1" applyProtection="1">
      <alignment horizontal="left" vertical="center" shrinkToFit="1"/>
    </xf>
    <xf numFmtId="199" fontId="138" fillId="59" borderId="12" xfId="439" applyNumberFormat="1" applyFont="1" applyFill="1" applyBorder="1" applyAlignment="1" applyProtection="1">
      <alignment horizontal="right" vertical="center" shrinkToFit="1"/>
    </xf>
    <xf numFmtId="199" fontId="138" fillId="59" borderId="12" xfId="439" applyNumberFormat="1" applyFont="1" applyFill="1" applyBorder="1" applyAlignment="1" applyProtection="1">
      <alignment horizontal="left" vertical="center" wrapText="1" shrinkToFit="1"/>
    </xf>
    <xf numFmtId="199" fontId="138" fillId="59" borderId="12" xfId="439" applyNumberFormat="1" applyFont="1" applyFill="1" applyBorder="1" applyAlignment="1" applyProtection="1">
      <alignment horizontal="right" vertical="center" wrapText="1" shrinkToFit="1"/>
    </xf>
    <xf numFmtId="49" fontId="138" fillId="59" borderId="12" xfId="431" applyNumberFormat="1" applyFont="1" applyFill="1" applyBorder="1" applyAlignment="1">
      <alignment vertical="center"/>
    </xf>
    <xf numFmtId="199" fontId="138" fillId="59" borderId="12" xfId="439" applyNumberFormat="1" applyFont="1" applyFill="1" applyBorder="1" applyAlignment="1" applyProtection="1">
      <alignment horizontal="right" shrinkToFit="1"/>
    </xf>
    <xf numFmtId="0" fontId="4" fillId="0" borderId="0" xfId="431" applyFill="1" applyBorder="1" applyAlignment="1">
      <alignment vertical="top"/>
    </xf>
    <xf numFmtId="0" fontId="182" fillId="0" borderId="0" xfId="443" applyFont="1" applyFill="1" applyBorder="1" applyAlignment="1">
      <alignment vertical="top" wrapText="1"/>
    </xf>
    <xf numFmtId="0" fontId="183" fillId="0" borderId="0" xfId="443" applyFont="1" applyFill="1" applyBorder="1" applyAlignment="1">
      <alignment vertical="top" wrapText="1"/>
    </xf>
    <xf numFmtId="165" fontId="183" fillId="0" borderId="0" xfId="443" applyNumberFormat="1" applyFont="1" applyFill="1" applyBorder="1" applyAlignment="1">
      <alignment horizontal="center" wrapText="1"/>
    </xf>
    <xf numFmtId="165" fontId="139" fillId="0" borderId="0" xfId="443" applyNumberFormat="1" applyFont="1" applyFill="1" applyBorder="1" applyAlignment="1">
      <alignment horizontal="center" wrapText="1"/>
    </xf>
    <xf numFmtId="165" fontId="177" fillId="0" borderId="0" xfId="431" applyNumberFormat="1" applyFont="1" applyFill="1" applyBorder="1" applyAlignment="1" applyProtection="1">
      <alignment horizontal="center" vertical="center" wrapText="1"/>
      <protection locked="0"/>
    </xf>
    <xf numFmtId="0" fontId="176" fillId="0" borderId="0" xfId="431" applyFont="1" applyFill="1" applyBorder="1" applyAlignment="1" applyProtection="1">
      <alignment horizontal="center" vertical="center" wrapText="1"/>
      <protection locked="0"/>
    </xf>
    <xf numFmtId="0" fontId="176" fillId="0" borderId="0" xfId="431" applyFont="1" applyFill="1" applyBorder="1" applyAlignment="1">
      <alignment horizontal="center" vertical="center" wrapText="1"/>
    </xf>
    <xf numFmtId="0" fontId="176" fillId="0" borderId="0" xfId="431" applyFont="1" applyFill="1" applyBorder="1" applyAlignment="1">
      <alignment horizontal="left" vertical="center" wrapText="1"/>
    </xf>
    <xf numFmtId="198" fontId="176" fillId="0" borderId="0" xfId="431" applyNumberFormat="1" applyFont="1" applyFill="1" applyBorder="1" applyAlignment="1">
      <alignment wrapText="1"/>
    </xf>
    <xf numFmtId="198" fontId="183" fillId="0" borderId="0" xfId="443" applyNumberFormat="1" applyFont="1" applyFill="1" applyBorder="1" applyAlignment="1">
      <alignment horizontal="center" wrapText="1"/>
    </xf>
    <xf numFmtId="198" fontId="139" fillId="0" borderId="0" xfId="443" applyNumberFormat="1" applyFont="1" applyFill="1" applyBorder="1" applyAlignment="1">
      <alignment horizontal="center" wrapText="1"/>
    </xf>
    <xf numFmtId="198" fontId="177" fillId="0" borderId="0" xfId="431" applyNumberFormat="1" applyFont="1" applyFill="1" applyBorder="1" applyAlignment="1" applyProtection="1">
      <alignment horizontal="center" vertical="center" wrapText="1"/>
      <protection locked="0"/>
    </xf>
    <xf numFmtId="49" fontId="176" fillId="0" borderId="0" xfId="431" applyNumberFormat="1" applyFont="1" applyFill="1" applyBorder="1" applyAlignment="1">
      <alignment horizontal="left" vertical="center" wrapText="1"/>
    </xf>
    <xf numFmtId="0" fontId="176" fillId="0" borderId="0" xfId="431" applyFont="1" applyFill="1" applyBorder="1" applyAlignment="1" applyProtection="1">
      <alignment vertical="center" wrapText="1"/>
      <protection locked="0"/>
    </xf>
    <xf numFmtId="0" fontId="50" fillId="63" borderId="10" xfId="0" applyFont="1" applyFill="1" applyBorder="1" applyAlignment="1">
      <alignment horizontal="right"/>
    </xf>
    <xf numFmtId="2" fontId="50" fillId="63" borderId="10" xfId="0" applyNumberFormat="1" applyFont="1" applyFill="1" applyBorder="1" applyAlignment="1">
      <alignment horizontal="left"/>
    </xf>
    <xf numFmtId="4" fontId="51" fillId="63" borderId="10" xfId="0" applyNumberFormat="1" applyFont="1" applyFill="1" applyBorder="1" applyAlignment="1">
      <alignment horizontal="right"/>
    </xf>
    <xf numFmtId="4" fontId="51" fillId="63" borderId="10" xfId="0" applyNumberFormat="1" applyFont="1" applyFill="1" applyBorder="1"/>
    <xf numFmtId="167" fontId="48" fillId="63" borderId="10" xfId="0" applyNumberFormat="1" applyFont="1" applyFill="1" applyBorder="1"/>
    <xf numFmtId="0" fontId="163" fillId="63" borderId="0" xfId="431" applyFont="1" applyFill="1" applyBorder="1" applyAlignment="1">
      <alignment horizontal="center" wrapText="1"/>
    </xf>
    <xf numFmtId="0" fontId="163" fillId="63" borderId="0" xfId="431" applyFont="1" applyFill="1" applyBorder="1" applyAlignment="1">
      <alignment horizontal="justify" wrapText="1"/>
    </xf>
    <xf numFmtId="1" fontId="135" fillId="63" borderId="0" xfId="436" applyNumberFormat="1" applyFont="1" applyFill="1" applyBorder="1" applyAlignment="1" applyProtection="1">
      <alignment horizontal="center" vertical="center" wrapText="1"/>
    </xf>
    <xf numFmtId="167" fontId="202" fillId="63" borderId="10" xfId="0" applyNumberFormat="1" applyFont="1" applyFill="1" applyBorder="1"/>
    <xf numFmtId="0" fontId="176" fillId="0" borderId="11" xfId="431" applyFont="1" applyFill="1" applyBorder="1" applyAlignment="1">
      <alignment horizontal="center" vertical="center" wrapText="1"/>
    </xf>
    <xf numFmtId="0" fontId="176" fillId="0" borderId="12" xfId="431" applyFont="1" applyFill="1" applyBorder="1" applyAlignment="1">
      <alignment horizontal="left" vertical="center" wrapText="1"/>
    </xf>
    <xf numFmtId="0" fontId="4" fillId="0" borderId="12" xfId="431" applyBorder="1"/>
    <xf numFmtId="198" fontId="176" fillId="0" borderId="12" xfId="431" applyNumberFormat="1" applyFont="1" applyFill="1" applyBorder="1" applyAlignment="1">
      <alignment wrapText="1"/>
    </xf>
    <xf numFmtId="0" fontId="8" fillId="0" borderId="0" xfId="0" applyNumberFormat="1" applyFont="1"/>
    <xf numFmtId="0" fontId="48" fillId="55" borderId="0" xfId="0" applyNumberFormat="1" applyFont="1" applyFill="1"/>
    <xf numFmtId="2" fontId="157" fillId="0" borderId="36" xfId="433" applyNumberFormat="1" applyFont="1" applyBorder="1" applyAlignment="1">
      <alignment vertical="top" wrapText="1"/>
    </xf>
    <xf numFmtId="2" fontId="155" fillId="0" borderId="0" xfId="437" applyNumberFormat="1" applyFont="1" applyBorder="1" applyAlignment="1">
      <alignment horizontal="justify" vertical="top" wrapText="1"/>
    </xf>
    <xf numFmtId="2" fontId="157" fillId="0" borderId="36" xfId="433" applyNumberFormat="1" applyFont="1" applyBorder="1" applyAlignment="1">
      <alignment horizontal="center" vertical="center" wrapText="1"/>
    </xf>
    <xf numFmtId="0" fontId="131" fillId="0" borderId="0" xfId="431" applyFont="1" applyBorder="1" applyAlignment="1" applyProtection="1">
      <alignment horizontal="right" vertical="top" wrapText="1"/>
      <protection locked="0"/>
    </xf>
    <xf numFmtId="0" fontId="131" fillId="0" borderId="0" xfId="431" applyFont="1" applyBorder="1" applyAlignment="1" applyProtection="1">
      <alignment horizontal="left" vertical="top" wrapText="1"/>
      <protection locked="0"/>
    </xf>
    <xf numFmtId="0" fontId="155" fillId="0" borderId="0" xfId="431" applyFont="1" applyBorder="1" applyAlignment="1">
      <alignment vertical="top" wrapText="1"/>
    </xf>
    <xf numFmtId="2" fontId="131" fillId="0" borderId="0" xfId="431" applyNumberFormat="1" applyFont="1" applyBorder="1" applyAlignment="1">
      <alignment horizontal="center" wrapText="1"/>
    </xf>
    <xf numFmtId="0" fontId="131" fillId="0" borderId="0" xfId="431" applyFont="1" applyBorder="1" applyAlignment="1" applyProtection="1">
      <alignment vertical="top" wrapText="1"/>
      <protection locked="0"/>
    </xf>
    <xf numFmtId="1" fontId="131" fillId="0" borderId="0" xfId="431" applyNumberFormat="1" applyFont="1" applyBorder="1" applyAlignment="1" applyProtection="1">
      <alignment horizontal="center" wrapText="1"/>
      <protection locked="0"/>
    </xf>
    <xf numFmtId="49" fontId="139" fillId="0" borderId="0" xfId="442" applyNumberFormat="1" applyFont="1" applyBorder="1" applyAlignment="1">
      <alignment horizontal="left" vertical="top" wrapText="1"/>
    </xf>
    <xf numFmtId="2" fontId="50" fillId="0" borderId="10" xfId="0" applyNumberFormat="1" applyFont="1" applyBorder="1"/>
    <xf numFmtId="196" fontId="47" fillId="0" borderId="0" xfId="0" applyNumberFormat="1" applyFont="1" applyAlignment="1">
      <alignment horizontal="right" vertical="top"/>
    </xf>
    <xf numFmtId="204" fontId="47" fillId="0" borderId="0" xfId="0" applyNumberFormat="1" applyFont="1" applyAlignment="1">
      <alignment horizontal="right" vertical="top" shrinkToFit="1"/>
    </xf>
    <xf numFmtId="1" fontId="47" fillId="0" borderId="0" xfId="0" applyNumberFormat="1" applyFont="1" applyAlignment="1">
      <alignment horizontal="right"/>
    </xf>
    <xf numFmtId="167" fontId="23" fillId="0" borderId="38" xfId="445" applyNumberFormat="1" applyFont="1" applyFill="1" applyBorder="1" applyAlignment="1" applyProtection="1">
      <alignment horizontal="center" vertical="center"/>
      <protection locked="0"/>
    </xf>
    <xf numFmtId="167" fontId="23" fillId="0" borderId="0" xfId="445" applyNumberFormat="1" applyFont="1" applyFill="1" applyBorder="1" applyAlignment="1" applyProtection="1">
      <alignment horizontal="center" vertical="center"/>
      <protection locked="0"/>
    </xf>
    <xf numFmtId="167" fontId="4" fillId="0" borderId="0" xfId="431" applyNumberFormat="1" applyBorder="1"/>
    <xf numFmtId="167" fontId="139" fillId="0" borderId="0" xfId="431" applyNumberFormat="1" applyFont="1" applyBorder="1" applyAlignment="1">
      <alignment vertical="center" wrapText="1"/>
    </xf>
    <xf numFmtId="167" fontId="139" fillId="0" borderId="0" xfId="431" applyNumberFormat="1" applyFont="1" applyBorder="1" applyAlignment="1">
      <alignment horizontal="right"/>
    </xf>
    <xf numFmtId="167" fontId="177" fillId="0" borderId="0" xfId="431" applyNumberFormat="1" applyFont="1" applyBorder="1" applyAlignment="1">
      <alignment horizontal="center" wrapText="1"/>
    </xf>
    <xf numFmtId="167" fontId="138" fillId="59" borderId="13" xfId="439" applyNumberFormat="1" applyFont="1" applyFill="1" applyBorder="1" applyAlignment="1" applyProtection="1">
      <alignment horizontal="right" vertical="center" shrinkToFit="1"/>
    </xf>
    <xf numFmtId="167" fontId="138" fillId="59" borderId="0" xfId="439" applyNumberFormat="1" applyFont="1" applyFill="1" applyBorder="1" applyAlignment="1" applyProtection="1">
      <alignment horizontal="right" shrinkToFit="1"/>
    </xf>
    <xf numFmtId="167" fontId="139" fillId="0" borderId="0" xfId="431" applyNumberFormat="1" applyFont="1" applyBorder="1" applyAlignment="1">
      <alignment vertical="top" wrapText="1"/>
    </xf>
    <xf numFmtId="167" fontId="138" fillId="59" borderId="0" xfId="439" applyNumberFormat="1" applyFont="1" applyFill="1" applyBorder="1" applyAlignment="1" applyProtection="1">
      <alignment horizontal="right" vertical="center" shrinkToFit="1"/>
    </xf>
    <xf numFmtId="167" fontId="139" fillId="0" borderId="0" xfId="431" applyNumberFormat="1" applyFont="1" applyBorder="1" applyAlignment="1">
      <alignment horizontal="right" wrapText="1"/>
    </xf>
    <xf numFmtId="167" fontId="138" fillId="59" borderId="13" xfId="439" applyNumberFormat="1" applyFont="1" applyFill="1" applyBorder="1" applyAlignment="1" applyProtection="1">
      <alignment horizontal="right" vertical="center" wrapText="1" shrinkToFit="1"/>
    </xf>
    <xf numFmtId="167" fontId="138" fillId="59" borderId="0" xfId="439" applyNumberFormat="1" applyFont="1" applyFill="1" applyBorder="1" applyAlignment="1" applyProtection="1">
      <alignment horizontal="right" wrapText="1" shrinkToFit="1"/>
    </xf>
    <xf numFmtId="167" fontId="139" fillId="0" borderId="0" xfId="439" applyNumberFormat="1" applyFont="1" applyFill="1" applyBorder="1" applyAlignment="1" applyProtection="1">
      <alignment horizontal="right" wrapText="1"/>
    </xf>
    <xf numFmtId="167" fontId="139" fillId="0" borderId="0" xfId="431" applyNumberFormat="1" applyFont="1" applyBorder="1" applyAlignment="1">
      <alignment horizontal="right" vertical="center" wrapText="1"/>
    </xf>
    <xf numFmtId="167" fontId="138" fillId="59" borderId="13" xfId="439" applyNumberFormat="1" applyFont="1" applyFill="1" applyBorder="1" applyAlignment="1" applyProtection="1">
      <alignment horizontal="right" shrinkToFit="1"/>
    </xf>
    <xf numFmtId="167" fontId="176" fillId="0" borderId="0" xfId="431" applyNumberFormat="1" applyFont="1" applyBorder="1" applyAlignment="1">
      <alignment horizontal="center" vertical="center" wrapText="1"/>
    </xf>
    <xf numFmtId="167" fontId="176" fillId="0" borderId="0" xfId="431" applyNumberFormat="1" applyFont="1" applyFill="1" applyBorder="1" applyAlignment="1" applyProtection="1">
      <alignment vertical="center" wrapText="1"/>
      <protection locked="0"/>
    </xf>
    <xf numFmtId="167" fontId="177" fillId="0" borderId="0" xfId="431" applyNumberFormat="1" applyFont="1" applyFill="1" applyBorder="1" applyAlignment="1" applyProtection="1">
      <alignment horizontal="right" vertical="center" wrapText="1"/>
      <protection locked="0"/>
    </xf>
    <xf numFmtId="167" fontId="176" fillId="0" borderId="0" xfId="431" applyNumberFormat="1" applyFont="1" applyFill="1" applyBorder="1" applyAlignment="1">
      <alignment wrapText="1"/>
    </xf>
    <xf numFmtId="167" fontId="176" fillId="0" borderId="13" xfId="431" applyNumberFormat="1" applyFont="1" applyFill="1" applyBorder="1" applyAlignment="1">
      <alignment wrapText="1"/>
    </xf>
    <xf numFmtId="167" fontId="4" fillId="0" borderId="0" xfId="431" applyNumberFormat="1" applyFill="1" applyBorder="1"/>
    <xf numFmtId="202" fontId="139" fillId="0" borderId="0" xfId="431" applyNumberFormat="1" applyFont="1" applyFill="1" applyBorder="1" applyAlignment="1">
      <alignment horizontal="left" vertical="top" wrapText="1"/>
    </xf>
    <xf numFmtId="167" fontId="48" fillId="0" borderId="10" xfId="0" applyNumberFormat="1" applyFont="1" applyBorder="1"/>
    <xf numFmtId="167" fontId="48" fillId="0" borderId="0" xfId="98" applyNumberFormat="1" applyFont="1"/>
    <xf numFmtId="49" fontId="133" fillId="0" borderId="0" xfId="97" applyNumberFormat="1" applyFont="1" applyAlignment="1">
      <alignment horizontal="left"/>
    </xf>
    <xf numFmtId="0" fontId="127" fillId="0" borderId="0" xfId="97" applyFont="1" applyAlignment="1">
      <alignment wrapText="1"/>
    </xf>
    <xf numFmtId="0" fontId="15" fillId="0" borderId="0" xfId="97" applyFont="1" applyAlignment="1">
      <alignment wrapText="1"/>
    </xf>
    <xf numFmtId="0" fontId="135" fillId="0" borderId="0" xfId="97" applyFont="1" applyAlignment="1">
      <alignment horizontal="center" wrapText="1"/>
    </xf>
    <xf numFmtId="0" fontId="131" fillId="0" borderId="0" xfId="97" applyFont="1" applyAlignment="1">
      <alignment horizontal="left" vertical="center" wrapText="1"/>
    </xf>
    <xf numFmtId="0" fontId="131" fillId="0" borderId="0" xfId="97" applyFont="1" applyAlignment="1">
      <alignment horizontal="left"/>
    </xf>
    <xf numFmtId="0" fontId="133" fillId="0" borderId="0" xfId="97" applyFont="1" applyAlignment="1">
      <alignment horizontal="left" vertical="center" wrapText="1"/>
    </xf>
    <xf numFmtId="0" fontId="133" fillId="0" borderId="0" xfId="97" applyFont="1"/>
    <xf numFmtId="0" fontId="133" fillId="0" borderId="0" xfId="97" applyFont="1" applyAlignment="1">
      <alignment horizontal="left"/>
    </xf>
    <xf numFmtId="0" fontId="141" fillId="0" borderId="0" xfId="432" applyFont="1" applyAlignment="1">
      <alignment horizontal="left" vertical="top" wrapText="1"/>
    </xf>
    <xf numFmtId="0" fontId="140" fillId="0" borderId="0" xfId="432" applyFont="1" applyAlignment="1">
      <alignment horizontal="left" vertical="top" wrapText="1"/>
    </xf>
    <xf numFmtId="0" fontId="141" fillId="57" borderId="0" xfId="432" applyFont="1" applyFill="1" applyAlignment="1">
      <alignment horizontal="left" vertical="top" wrapText="1"/>
    </xf>
    <xf numFmtId="0" fontId="141" fillId="58" borderId="0" xfId="432" applyFont="1" applyFill="1" applyAlignment="1">
      <alignment horizontal="left" vertical="top" wrapText="1"/>
    </xf>
    <xf numFmtId="0" fontId="140" fillId="0" borderId="0" xfId="432" applyFont="1" applyAlignment="1">
      <alignment horizontal="left" vertical="center" wrapText="1"/>
    </xf>
    <xf numFmtId="0" fontId="141" fillId="0" borderId="0" xfId="432" applyFont="1" applyAlignment="1">
      <alignment horizontal="left" vertical="center" wrapText="1"/>
    </xf>
    <xf numFmtId="0" fontId="141" fillId="57" borderId="0" xfId="432" applyFont="1" applyFill="1" applyAlignment="1">
      <alignment horizontal="left" vertical="center" wrapText="1"/>
    </xf>
    <xf numFmtId="0" fontId="47" fillId="0" borderId="0" xfId="0" applyFont="1" applyAlignment="1">
      <alignment horizontal="center"/>
    </xf>
    <xf numFmtId="0" fontId="57" fillId="0" borderId="9" xfId="0" applyFont="1" applyBorder="1" applyAlignment="1">
      <alignment horizontal="center"/>
    </xf>
    <xf numFmtId="0" fontId="109" fillId="0" borderId="0" xfId="0" applyFont="1" applyAlignment="1">
      <alignment horizontal="center" vertical="top" wrapText="1"/>
    </xf>
    <xf numFmtId="0" fontId="48" fillId="0" borderId="0" xfId="0" applyFont="1" applyAlignment="1">
      <alignment horizontal="center" vertical="top" wrapText="1"/>
    </xf>
    <xf numFmtId="0" fontId="186" fillId="0" borderId="0" xfId="97" applyFont="1" applyAlignment="1">
      <alignment horizontal="center" wrapText="1"/>
    </xf>
    <xf numFmtId="0" fontId="153" fillId="0" borderId="0" xfId="97" applyFont="1" applyAlignment="1">
      <alignment horizontal="center" wrapText="1"/>
    </xf>
    <xf numFmtId="0" fontId="150" fillId="0" borderId="0" xfId="97" applyFont="1"/>
    <xf numFmtId="0" fontId="154" fillId="0" borderId="0" xfId="97" applyFont="1" applyAlignment="1">
      <alignment horizontal="center" wrapText="1"/>
    </xf>
    <xf numFmtId="0" fontId="149" fillId="0" borderId="0" xfId="97" applyFont="1" applyAlignment="1">
      <alignment horizontal="center"/>
    </xf>
    <xf numFmtId="0" fontId="133" fillId="0" borderId="0" xfId="97" applyFont="1" applyAlignment="1">
      <alignment horizontal="center" wrapText="1"/>
    </xf>
    <xf numFmtId="0" fontId="133" fillId="0" borderId="0" xfId="97" applyFont="1" applyAlignment="1">
      <alignment horizontal="left" wrapText="1"/>
    </xf>
    <xf numFmtId="0" fontId="149" fillId="0" borderId="0" xfId="97" applyFont="1"/>
    <xf numFmtId="0" fontId="79" fillId="0" borderId="0" xfId="0" applyFont="1" applyAlignment="1">
      <alignment horizontal="center" vertical="center" wrapText="1"/>
    </xf>
    <xf numFmtId="0" fontId="22" fillId="0" borderId="0" xfId="0" applyFont="1" applyAlignment="1">
      <alignment horizontal="center" vertical="center" wrapText="1"/>
    </xf>
    <xf numFmtId="0" fontId="78" fillId="0" borderId="0" xfId="0" applyFont="1" applyAlignment="1" applyProtection="1">
      <alignment horizontal="center" vertical="center" wrapText="1"/>
    </xf>
    <xf numFmtId="0" fontId="78" fillId="0" borderId="0" xfId="0" applyFont="1" applyAlignment="1" applyProtection="1">
      <alignment horizontal="center" vertical="center"/>
    </xf>
    <xf numFmtId="0" fontId="190" fillId="0" borderId="0" xfId="0" applyFont="1" applyAlignment="1">
      <alignment horizontal="center"/>
    </xf>
    <xf numFmtId="2" fontId="135" fillId="51" borderId="28" xfId="434" applyNumberFormat="1" applyFont="1" applyBorder="1" applyAlignment="1" applyProtection="1">
      <alignment horizontal="center" vertical="center" wrapText="1"/>
    </xf>
    <xf numFmtId="2" fontId="135" fillId="51" borderId="29" xfId="434" applyNumberFormat="1" applyFont="1" applyBorder="1" applyAlignment="1" applyProtection="1">
      <alignment horizontal="center" vertical="center" wrapText="1"/>
    </xf>
    <xf numFmtId="2" fontId="135" fillId="51" borderId="30" xfId="434" applyNumberFormat="1" applyFont="1" applyBorder="1" applyAlignment="1" applyProtection="1">
      <alignment horizontal="center" vertical="center" wrapText="1"/>
    </xf>
    <xf numFmtId="1" fontId="135" fillId="55" borderId="12" xfId="436" applyNumberFormat="1" applyFont="1" applyFill="1" applyBorder="1" applyAlignment="1" applyProtection="1">
      <alignment horizontal="center" vertical="center" wrapText="1"/>
    </xf>
    <xf numFmtId="0" fontId="163" fillId="55" borderId="12" xfId="431" applyFont="1" applyFill="1" applyBorder="1" applyAlignment="1">
      <alignment horizontal="left"/>
    </xf>
    <xf numFmtId="0" fontId="163" fillId="55" borderId="12" xfId="431" applyFont="1" applyFill="1" applyBorder="1" applyAlignment="1">
      <alignment horizontal="left" wrapText="1"/>
    </xf>
    <xf numFmtId="0" fontId="159" fillId="0" borderId="0" xfId="431" applyFont="1" applyAlignment="1">
      <alignment horizontal="left" vertical="top" wrapText="1"/>
    </xf>
    <xf numFmtId="0" fontId="135" fillId="0" borderId="0" xfId="431" applyFont="1" applyAlignment="1">
      <alignment horizontal="right" vertical="top" wrapText="1"/>
    </xf>
    <xf numFmtId="1" fontId="135" fillId="53" borderId="32" xfId="436" applyNumberFormat="1" applyFont="1" applyBorder="1" applyAlignment="1" applyProtection="1">
      <alignment horizontal="center" vertical="center" wrapText="1"/>
    </xf>
    <xf numFmtId="1" fontId="135" fillId="53" borderId="34" xfId="436" applyNumberFormat="1" applyFont="1" applyBorder="1" applyAlignment="1" applyProtection="1">
      <alignment horizontal="center" vertical="center" wrapText="1"/>
    </xf>
    <xf numFmtId="0" fontId="159" fillId="0" borderId="0" xfId="431" applyFont="1" applyAlignment="1" applyProtection="1">
      <alignment horizontal="left" vertical="top" wrapText="1"/>
      <protection locked="0"/>
    </xf>
    <xf numFmtId="0" fontId="159" fillId="0" borderId="10" xfId="431" applyFont="1" applyBorder="1" applyAlignment="1" applyProtection="1">
      <alignment horizontal="left" vertical="top" wrapText="1"/>
      <protection locked="0"/>
    </xf>
    <xf numFmtId="0" fontId="135" fillId="0" borderId="0" xfId="431" applyFont="1" applyAlignment="1" applyProtection="1">
      <alignment horizontal="right" vertical="top" wrapText="1"/>
      <protection locked="0"/>
    </xf>
    <xf numFmtId="2" fontId="135" fillId="0" borderId="0" xfId="433" applyNumberFormat="1" applyFont="1" applyBorder="1" applyAlignment="1">
      <alignment horizontal="center" vertical="top" wrapText="1"/>
    </xf>
    <xf numFmtId="2" fontId="135" fillId="51" borderId="28" xfId="434" applyNumberFormat="1" applyFont="1" applyBorder="1" applyAlignment="1">
      <alignment horizontal="center" vertical="center" wrapText="1"/>
    </xf>
    <xf numFmtId="2" fontId="135" fillId="51" borderId="29" xfId="434" applyNumberFormat="1" applyFont="1" applyBorder="1" applyAlignment="1">
      <alignment horizontal="center" vertical="center" wrapText="1"/>
    </xf>
    <xf numFmtId="2" fontId="135" fillId="51" borderId="30" xfId="434" applyNumberFormat="1" applyFont="1" applyBorder="1" applyAlignment="1">
      <alignment horizontal="center" vertical="center" wrapText="1"/>
    </xf>
    <xf numFmtId="0" fontId="23" fillId="0" borderId="37" xfId="0" applyFont="1" applyFill="1" applyBorder="1" applyAlignment="1">
      <alignment horizontal="center" vertical="center"/>
    </xf>
    <xf numFmtId="0" fontId="23" fillId="0" borderId="35" xfId="0" applyFont="1" applyFill="1" applyBorder="1" applyAlignment="1">
      <alignment horizontal="center" vertical="center"/>
    </xf>
    <xf numFmtId="0" fontId="131" fillId="0" borderId="0" xfId="431" applyFont="1" applyBorder="1" applyAlignment="1" applyProtection="1">
      <alignment horizontal="left" vertical="top" wrapText="1"/>
      <protection locked="0"/>
    </xf>
    <xf numFmtId="0" fontId="155" fillId="0" borderId="0" xfId="431" applyFont="1" applyBorder="1" applyAlignment="1" applyProtection="1">
      <alignment horizontal="right" vertical="top" wrapText="1"/>
      <protection locked="0"/>
    </xf>
    <xf numFmtId="1" fontId="169" fillId="0" borderId="0" xfId="431" applyNumberFormat="1" applyFont="1" applyAlignment="1">
      <alignment horizontal="center" vertical="center" wrapText="1"/>
    </xf>
    <xf numFmtId="1" fontId="155" fillId="53" borderId="31" xfId="436" applyNumberFormat="1" applyFont="1" applyBorder="1" applyAlignment="1" applyProtection="1">
      <alignment horizontal="center" vertical="center" wrapText="1"/>
    </xf>
    <xf numFmtId="2" fontId="169" fillId="51" borderId="29" xfId="438" applyNumberFormat="1" applyFont="1" applyBorder="1" applyAlignment="1" applyProtection="1">
      <alignment horizontal="center" vertical="center" wrapText="1"/>
    </xf>
    <xf numFmtId="2" fontId="169" fillId="51" borderId="28" xfId="438" applyNumberFormat="1" applyFont="1" applyBorder="1" applyAlignment="1" applyProtection="1">
      <alignment horizontal="center" vertical="center" wrapText="1"/>
    </xf>
    <xf numFmtId="2" fontId="169" fillId="51" borderId="30" xfId="438" applyNumberFormat="1" applyFont="1" applyBorder="1" applyAlignment="1" applyProtection="1">
      <alignment horizontal="center" vertical="center" wrapText="1"/>
    </xf>
    <xf numFmtId="16" fontId="138" fillId="0" borderId="0" xfId="431" applyNumberFormat="1" applyFont="1" applyBorder="1" applyAlignment="1">
      <alignment horizontal="center" vertical="top"/>
    </xf>
    <xf numFmtId="0" fontId="138" fillId="0" borderId="0" xfId="431" applyFont="1" applyBorder="1" applyAlignment="1">
      <alignment horizontal="center" vertical="top"/>
    </xf>
    <xf numFmtId="199" fontId="138" fillId="59" borderId="12" xfId="439" applyNumberFormat="1" applyFont="1" applyFill="1" applyBorder="1" applyAlignment="1" applyProtection="1">
      <alignment horizontal="left" vertical="center" shrinkToFit="1"/>
    </xf>
    <xf numFmtId="2" fontId="139" fillId="0" borderId="0" xfId="431" applyNumberFormat="1" applyFont="1" applyBorder="1" applyAlignment="1" applyProtection="1">
      <alignment horizontal="center"/>
      <protection locked="0"/>
    </xf>
    <xf numFmtId="0" fontId="138" fillId="0" borderId="0" xfId="431" applyFont="1" applyFill="1" applyBorder="1" applyAlignment="1" applyProtection="1">
      <alignment horizontal="left" vertical="center" wrapText="1"/>
      <protection locked="0"/>
    </xf>
    <xf numFmtId="200" fontId="176" fillId="0" borderId="0" xfId="431" applyNumberFormat="1" applyFont="1" applyBorder="1" applyAlignment="1">
      <alignment horizontal="center" vertical="top" wrapText="1"/>
    </xf>
    <xf numFmtId="0" fontId="176" fillId="59" borderId="0" xfId="431" applyFont="1" applyFill="1" applyBorder="1" applyAlignment="1">
      <alignment horizontal="center" wrapText="1"/>
    </xf>
    <xf numFmtId="16" fontId="138" fillId="0" borderId="0" xfId="431" applyNumberFormat="1" applyFont="1" applyBorder="1" applyAlignment="1">
      <alignment horizontal="center" vertical="top" wrapText="1"/>
    </xf>
    <xf numFmtId="2" fontId="139" fillId="0" borderId="0" xfId="431" applyNumberFormat="1" applyFont="1" applyBorder="1" applyProtection="1">
      <protection locked="0"/>
    </xf>
    <xf numFmtId="2" fontId="48" fillId="0" borderId="0" xfId="0" applyNumberFormat="1" applyFont="1" applyAlignment="1">
      <alignment horizontal="left"/>
    </xf>
  </cellXfs>
  <cellStyles count="446">
    <cellStyle name="20% - Accent1 2" xfId="1" xr:uid="{00000000-0005-0000-0000-000000000000}"/>
    <cellStyle name="20% - Accent1 2 2" xfId="203" xr:uid="{00000000-0005-0000-0000-000001000000}"/>
    <cellStyle name="20% - Accent1 2 3" xfId="388" xr:uid="{00000000-0005-0000-0000-000002000000}"/>
    <cellStyle name="20% - Accent2 2" xfId="2" xr:uid="{00000000-0005-0000-0000-000003000000}"/>
    <cellStyle name="20% - Accent2 2 2" xfId="204" xr:uid="{00000000-0005-0000-0000-000004000000}"/>
    <cellStyle name="20% - Accent2 2 3" xfId="387" xr:uid="{00000000-0005-0000-0000-000005000000}"/>
    <cellStyle name="20% - Accent3 2" xfId="3" xr:uid="{00000000-0005-0000-0000-000006000000}"/>
    <cellStyle name="20% - Accent3 2 2" xfId="205" xr:uid="{00000000-0005-0000-0000-000007000000}"/>
    <cellStyle name="20% - Accent3 2 3" xfId="386" xr:uid="{00000000-0005-0000-0000-000008000000}"/>
    <cellStyle name="20% - Accent4 2" xfId="4" xr:uid="{00000000-0005-0000-0000-000009000000}"/>
    <cellStyle name="20% - Accent4 2 2" xfId="206" xr:uid="{00000000-0005-0000-0000-00000A000000}"/>
    <cellStyle name="20% - Accent4 2 3" xfId="385" xr:uid="{00000000-0005-0000-0000-00000B000000}"/>
    <cellStyle name="20% - Accent5 2" xfId="5" xr:uid="{00000000-0005-0000-0000-00000C000000}"/>
    <cellStyle name="20% - Accent5 2 2" xfId="207" xr:uid="{00000000-0005-0000-0000-00000D000000}"/>
    <cellStyle name="20% - Accent5 2 3" xfId="384" xr:uid="{00000000-0005-0000-0000-00000E000000}"/>
    <cellStyle name="20% - Accent6 2" xfId="6" xr:uid="{00000000-0005-0000-0000-00000F000000}"/>
    <cellStyle name="20% - Accent6 2 2" xfId="208" xr:uid="{00000000-0005-0000-0000-000010000000}"/>
    <cellStyle name="20% - Accent6 2 3" xfId="383" xr:uid="{00000000-0005-0000-0000-000011000000}"/>
    <cellStyle name="20% - Accent6 3" xfId="209" xr:uid="{00000000-0005-0000-0000-000012000000}"/>
    <cellStyle name="20% - Colore 1" xfId="7" xr:uid="{00000000-0005-0000-0000-000013000000}"/>
    <cellStyle name="20% - Colore 2" xfId="8" xr:uid="{00000000-0005-0000-0000-000014000000}"/>
    <cellStyle name="20% - Colore 3" xfId="9" xr:uid="{00000000-0005-0000-0000-000015000000}"/>
    <cellStyle name="20% - Colore 4" xfId="10" xr:uid="{00000000-0005-0000-0000-000016000000}"/>
    <cellStyle name="20% - Colore 5" xfId="11" xr:uid="{00000000-0005-0000-0000-000017000000}"/>
    <cellStyle name="20% - Colore 6" xfId="12" xr:uid="{00000000-0005-0000-0000-000018000000}"/>
    <cellStyle name="20% - Isticanje1" xfId="305" xr:uid="{00000000-0005-0000-0000-000019000000}"/>
    <cellStyle name="20% - Isticanje2" xfId="306" xr:uid="{00000000-0005-0000-0000-00001A000000}"/>
    <cellStyle name="20% - Isticanje3" xfId="307" xr:uid="{00000000-0005-0000-0000-00001B000000}"/>
    <cellStyle name="20% - Isticanje4" xfId="308" xr:uid="{00000000-0005-0000-0000-00001C000000}"/>
    <cellStyle name="20% - Isticanje5" xfId="309" xr:uid="{00000000-0005-0000-0000-00001D000000}"/>
    <cellStyle name="20% - Isticanje6" xfId="310" xr:uid="{00000000-0005-0000-0000-00001E000000}"/>
    <cellStyle name="40% - Accent1 2" xfId="13" xr:uid="{00000000-0005-0000-0000-00001F000000}"/>
    <cellStyle name="40% - Accent1 2 2" xfId="210" xr:uid="{00000000-0005-0000-0000-000020000000}"/>
    <cellStyle name="40% - Accent1 2 3" xfId="382" xr:uid="{00000000-0005-0000-0000-000021000000}"/>
    <cellStyle name="40% - Accent2 2" xfId="14" xr:uid="{00000000-0005-0000-0000-000022000000}"/>
    <cellStyle name="40% - Accent2 2 2" xfId="211" xr:uid="{00000000-0005-0000-0000-000023000000}"/>
    <cellStyle name="40% - Accent2 2 3" xfId="381" xr:uid="{00000000-0005-0000-0000-000024000000}"/>
    <cellStyle name="40% - Accent3 2" xfId="15" xr:uid="{00000000-0005-0000-0000-000025000000}"/>
    <cellStyle name="40% - Accent3 2 2" xfId="212" xr:uid="{00000000-0005-0000-0000-000026000000}"/>
    <cellStyle name="40% - Accent3 2 3" xfId="380" xr:uid="{00000000-0005-0000-0000-000027000000}"/>
    <cellStyle name="40% - Accent4 2" xfId="16" xr:uid="{00000000-0005-0000-0000-000028000000}"/>
    <cellStyle name="40% - Accent4 2 2" xfId="213" xr:uid="{00000000-0005-0000-0000-000029000000}"/>
    <cellStyle name="40% - Accent4 2 3" xfId="379" xr:uid="{00000000-0005-0000-0000-00002A000000}"/>
    <cellStyle name="40% - Accent5 2" xfId="17" xr:uid="{00000000-0005-0000-0000-00002B000000}"/>
    <cellStyle name="40% - Accent5 2 2" xfId="214" xr:uid="{00000000-0005-0000-0000-00002C000000}"/>
    <cellStyle name="40% - Accent5 2 3" xfId="378" xr:uid="{00000000-0005-0000-0000-00002D000000}"/>
    <cellStyle name="40% - Accent6 2" xfId="18" xr:uid="{00000000-0005-0000-0000-00002E000000}"/>
    <cellStyle name="40% - Accent6 2 2" xfId="215" xr:uid="{00000000-0005-0000-0000-00002F000000}"/>
    <cellStyle name="40% - Accent6 2 3" xfId="377" xr:uid="{00000000-0005-0000-0000-000030000000}"/>
    <cellStyle name="40% - Colore 1" xfId="19" xr:uid="{00000000-0005-0000-0000-000031000000}"/>
    <cellStyle name="40% - Colore 2" xfId="20" xr:uid="{00000000-0005-0000-0000-000032000000}"/>
    <cellStyle name="40% - Colore 3" xfId="21" xr:uid="{00000000-0005-0000-0000-000033000000}"/>
    <cellStyle name="40% - Colore 4" xfId="22" xr:uid="{00000000-0005-0000-0000-000034000000}"/>
    <cellStyle name="40% - Colore 5" xfId="23" xr:uid="{00000000-0005-0000-0000-000035000000}"/>
    <cellStyle name="40% - Colore 6" xfId="24" xr:uid="{00000000-0005-0000-0000-000036000000}"/>
    <cellStyle name="40% - Isticanje2" xfId="311" xr:uid="{00000000-0005-0000-0000-000037000000}"/>
    <cellStyle name="40% - Isticanje3" xfId="312" xr:uid="{00000000-0005-0000-0000-000038000000}"/>
    <cellStyle name="40% - Isticanje4" xfId="313" xr:uid="{00000000-0005-0000-0000-000039000000}"/>
    <cellStyle name="40% - Isticanje5" xfId="314" xr:uid="{00000000-0005-0000-0000-00003A000000}"/>
    <cellStyle name="40% - Isticanje6" xfId="315" xr:uid="{00000000-0005-0000-0000-00003B000000}"/>
    <cellStyle name="40% - Naglasak1" xfId="316" xr:uid="{00000000-0005-0000-0000-00003C000000}"/>
    <cellStyle name="60% - Accent1 2" xfId="25" xr:uid="{00000000-0005-0000-0000-00003D000000}"/>
    <cellStyle name="60% - Accent1 2 2" xfId="216" xr:uid="{00000000-0005-0000-0000-00003E000000}"/>
    <cellStyle name="60% - Accent1 2 3" xfId="376" xr:uid="{00000000-0005-0000-0000-00003F000000}"/>
    <cellStyle name="60% - Accent2 2" xfId="26" xr:uid="{00000000-0005-0000-0000-000040000000}"/>
    <cellStyle name="60% - Accent2 2 2" xfId="217" xr:uid="{00000000-0005-0000-0000-000041000000}"/>
    <cellStyle name="60% - Accent2 2 3" xfId="375" xr:uid="{00000000-0005-0000-0000-000042000000}"/>
    <cellStyle name="60% - Accent3 2" xfId="27" xr:uid="{00000000-0005-0000-0000-000043000000}"/>
    <cellStyle name="60% - Accent3 2 2" xfId="218" xr:uid="{00000000-0005-0000-0000-000044000000}"/>
    <cellStyle name="60% - Accent3 2 3" xfId="374" xr:uid="{00000000-0005-0000-0000-000045000000}"/>
    <cellStyle name="60% - Accent4 2" xfId="28" xr:uid="{00000000-0005-0000-0000-000046000000}"/>
    <cellStyle name="60% - Accent4 2 2" xfId="219" xr:uid="{00000000-0005-0000-0000-000047000000}"/>
    <cellStyle name="60% - Accent4 2 3" xfId="373" xr:uid="{00000000-0005-0000-0000-000048000000}"/>
    <cellStyle name="60% - Accent5 2" xfId="29" xr:uid="{00000000-0005-0000-0000-000049000000}"/>
    <cellStyle name="60% - Accent5 2 2" xfId="220" xr:uid="{00000000-0005-0000-0000-00004A000000}"/>
    <cellStyle name="60% - Accent5 2 3" xfId="372" xr:uid="{00000000-0005-0000-0000-00004B000000}"/>
    <cellStyle name="60% - Accent6 2" xfId="30" xr:uid="{00000000-0005-0000-0000-00004C000000}"/>
    <cellStyle name="60% - Accent6 2 2" xfId="221" xr:uid="{00000000-0005-0000-0000-00004D000000}"/>
    <cellStyle name="60% - Accent6 2 3" xfId="368" xr:uid="{00000000-0005-0000-0000-00004E000000}"/>
    <cellStyle name="60% - Colore 1" xfId="31" xr:uid="{00000000-0005-0000-0000-00004F000000}"/>
    <cellStyle name="60% - Colore 2" xfId="32" xr:uid="{00000000-0005-0000-0000-000050000000}"/>
    <cellStyle name="60% - Colore 3" xfId="33" xr:uid="{00000000-0005-0000-0000-000051000000}"/>
    <cellStyle name="60% - Colore 4" xfId="34" xr:uid="{00000000-0005-0000-0000-000052000000}"/>
    <cellStyle name="60% - Colore 5" xfId="35" xr:uid="{00000000-0005-0000-0000-000053000000}"/>
    <cellStyle name="60% - Colore 6" xfId="36" xr:uid="{00000000-0005-0000-0000-000054000000}"/>
    <cellStyle name="60% - Isticanje1" xfId="317" xr:uid="{00000000-0005-0000-0000-000055000000}"/>
    <cellStyle name="60% - Isticanje2" xfId="318" xr:uid="{00000000-0005-0000-0000-000056000000}"/>
    <cellStyle name="60% - Isticanje3" xfId="319" xr:uid="{00000000-0005-0000-0000-000057000000}"/>
    <cellStyle name="60% - Isticanje4" xfId="320" xr:uid="{00000000-0005-0000-0000-000058000000}"/>
    <cellStyle name="60% - Isticanje5" xfId="321" xr:uid="{00000000-0005-0000-0000-000059000000}"/>
    <cellStyle name="60% - Isticanje6" xfId="322" xr:uid="{00000000-0005-0000-0000-00005A000000}"/>
    <cellStyle name="Accent1 2" xfId="37" xr:uid="{00000000-0005-0000-0000-00005B000000}"/>
    <cellStyle name="Accent1 2 2" xfId="222" xr:uid="{00000000-0005-0000-0000-00005C000000}"/>
    <cellStyle name="Accent1 2 3" xfId="367" xr:uid="{00000000-0005-0000-0000-00005D000000}"/>
    <cellStyle name="Accent2 2" xfId="38" xr:uid="{00000000-0005-0000-0000-00005E000000}"/>
    <cellStyle name="Accent2 2 2" xfId="223" xr:uid="{00000000-0005-0000-0000-00005F000000}"/>
    <cellStyle name="Accent2 2 3" xfId="366" xr:uid="{00000000-0005-0000-0000-000060000000}"/>
    <cellStyle name="Accent3 2" xfId="39" xr:uid="{00000000-0005-0000-0000-000061000000}"/>
    <cellStyle name="Accent3 2 2" xfId="224" xr:uid="{00000000-0005-0000-0000-000062000000}"/>
    <cellStyle name="Accent3 2 3" xfId="365" xr:uid="{00000000-0005-0000-0000-000063000000}"/>
    <cellStyle name="Accent4 2" xfId="40" xr:uid="{00000000-0005-0000-0000-000064000000}"/>
    <cellStyle name="Accent4 2 2" xfId="225" xr:uid="{00000000-0005-0000-0000-000065000000}"/>
    <cellStyle name="Accent4 2 3" xfId="364" xr:uid="{00000000-0005-0000-0000-000066000000}"/>
    <cellStyle name="Accent5 2" xfId="41" xr:uid="{00000000-0005-0000-0000-000067000000}"/>
    <cellStyle name="Accent5 2 2" xfId="226" xr:uid="{00000000-0005-0000-0000-000068000000}"/>
    <cellStyle name="Accent5 2 3" xfId="363" xr:uid="{00000000-0005-0000-0000-000069000000}"/>
    <cellStyle name="Accent6 2" xfId="42" xr:uid="{00000000-0005-0000-0000-00006A000000}"/>
    <cellStyle name="Accent6 2 2" xfId="227" xr:uid="{00000000-0005-0000-0000-00006B000000}"/>
    <cellStyle name="Accent6 2 3" xfId="362" xr:uid="{00000000-0005-0000-0000-00006C000000}"/>
    <cellStyle name="Bad 2" xfId="43" xr:uid="{00000000-0005-0000-0000-00006D000000}"/>
    <cellStyle name="Bad 2 2" xfId="228" xr:uid="{00000000-0005-0000-0000-00006E000000}"/>
    <cellStyle name="Bad 2 3" xfId="361" xr:uid="{00000000-0005-0000-0000-00006F000000}"/>
    <cellStyle name="Bilješka" xfId="323" xr:uid="{00000000-0005-0000-0000-000070000000}"/>
    <cellStyle name="Calcolo" xfId="44" xr:uid="{00000000-0005-0000-0000-000071000000}"/>
    <cellStyle name="Calculation 2" xfId="45" xr:uid="{00000000-0005-0000-0000-000072000000}"/>
    <cellStyle name="Calculation 2 2" xfId="229" xr:uid="{00000000-0005-0000-0000-000073000000}"/>
    <cellStyle name="Calculation 2 3" xfId="360" xr:uid="{00000000-0005-0000-0000-000074000000}"/>
    <cellStyle name="Cella collegata" xfId="46" xr:uid="{00000000-0005-0000-0000-000075000000}"/>
    <cellStyle name="Cella da controllare" xfId="47" xr:uid="{00000000-0005-0000-0000-000076000000}"/>
    <cellStyle name="Check Cell 2" xfId="48" xr:uid="{00000000-0005-0000-0000-000077000000}"/>
    <cellStyle name="Check Cell 2 2" xfId="230" xr:uid="{00000000-0005-0000-0000-000078000000}"/>
    <cellStyle name="Check Cell 2 3" xfId="359" xr:uid="{00000000-0005-0000-0000-000079000000}"/>
    <cellStyle name="Colore 1" xfId="49" xr:uid="{00000000-0005-0000-0000-00007A000000}"/>
    <cellStyle name="Colore 2" xfId="50" xr:uid="{00000000-0005-0000-0000-00007B000000}"/>
    <cellStyle name="Colore 3" xfId="51" xr:uid="{00000000-0005-0000-0000-00007C000000}"/>
    <cellStyle name="Colore 4" xfId="52" xr:uid="{00000000-0005-0000-0000-00007D000000}"/>
    <cellStyle name="Colore 5" xfId="53" xr:uid="{00000000-0005-0000-0000-00007E000000}"/>
    <cellStyle name="Colore 6" xfId="54" xr:uid="{00000000-0005-0000-0000-00007F000000}"/>
    <cellStyle name="Comma 2" xfId="55" xr:uid="{00000000-0005-0000-0000-000080000000}"/>
    <cellStyle name="Comma 2 2" xfId="56" xr:uid="{00000000-0005-0000-0000-000081000000}"/>
    <cellStyle name="Comma 2 2 2" xfId="232" xr:uid="{00000000-0005-0000-0000-000082000000}"/>
    <cellStyle name="Comma 2 2 3" xfId="325" xr:uid="{00000000-0005-0000-0000-000083000000}"/>
    <cellStyle name="Comma 2 2 4" xfId="370" xr:uid="{00000000-0005-0000-0000-000084000000}"/>
    <cellStyle name="Comma 2 2 5" xfId="171" xr:uid="{00000000-0005-0000-0000-000085000000}"/>
    <cellStyle name="Comma 2 3" xfId="57" xr:uid="{00000000-0005-0000-0000-000086000000}"/>
    <cellStyle name="Comma 2 3 2" xfId="172" xr:uid="{00000000-0005-0000-0000-000087000000}"/>
    <cellStyle name="Comma 2 4" xfId="231" xr:uid="{00000000-0005-0000-0000-000088000000}"/>
    <cellStyle name="Comma 2 5" xfId="324" xr:uid="{00000000-0005-0000-0000-000089000000}"/>
    <cellStyle name="Comma 2 6" xfId="369" xr:uid="{00000000-0005-0000-0000-00008A000000}"/>
    <cellStyle name="Comma 2 7" xfId="358" xr:uid="{00000000-0005-0000-0000-00008B000000}"/>
    <cellStyle name="Comma 3" xfId="58" xr:uid="{00000000-0005-0000-0000-00008C000000}"/>
    <cellStyle name="Comma 3 2" xfId="233" xr:uid="{00000000-0005-0000-0000-00008D000000}"/>
    <cellStyle name="Comma 3 3" xfId="326" xr:uid="{00000000-0005-0000-0000-00008E000000}"/>
    <cellStyle name="Comma 3 4" xfId="371" xr:uid="{00000000-0005-0000-0000-00008F000000}"/>
    <cellStyle name="Comma 3 5" xfId="357" xr:uid="{00000000-0005-0000-0000-000090000000}"/>
    <cellStyle name="Comma 3 6" xfId="173" xr:uid="{00000000-0005-0000-0000-000091000000}"/>
    <cellStyle name="Comma 4" xfId="59" xr:uid="{00000000-0005-0000-0000-000092000000}"/>
    <cellStyle name="Comma 4 2" xfId="60" xr:uid="{00000000-0005-0000-0000-000093000000}"/>
    <cellStyle name="Comma 4 2 2" xfId="61" xr:uid="{00000000-0005-0000-0000-000094000000}"/>
    <cellStyle name="Comma 4 2 2 2" xfId="176" xr:uid="{00000000-0005-0000-0000-000095000000}"/>
    <cellStyle name="Comma 4 2 3" xfId="175" xr:uid="{00000000-0005-0000-0000-000096000000}"/>
    <cellStyle name="Comma 4 3" xfId="62" xr:uid="{00000000-0005-0000-0000-000097000000}"/>
    <cellStyle name="Comma 4 3 2" xfId="177" xr:uid="{00000000-0005-0000-0000-000098000000}"/>
    <cellStyle name="Comma 4 4" xfId="234" xr:uid="{00000000-0005-0000-0000-000099000000}"/>
    <cellStyle name="Comma 4 5" xfId="356" xr:uid="{00000000-0005-0000-0000-00009A000000}"/>
    <cellStyle name="Comma 4 6" xfId="174" xr:uid="{00000000-0005-0000-0000-00009B000000}"/>
    <cellStyle name="Comma 5" xfId="63" xr:uid="{00000000-0005-0000-0000-00009C000000}"/>
    <cellStyle name="Comma 5 2" xfId="64" xr:uid="{00000000-0005-0000-0000-00009D000000}"/>
    <cellStyle name="Comma 5 2 2" xfId="65" xr:uid="{00000000-0005-0000-0000-00009E000000}"/>
    <cellStyle name="Comma 5 2 2 2" xfId="180" xr:uid="{00000000-0005-0000-0000-00009F000000}"/>
    <cellStyle name="Comma 5 2 3" xfId="66" xr:uid="{00000000-0005-0000-0000-0000A0000000}"/>
    <cellStyle name="Comma 5 2 3 2" xfId="181" xr:uid="{00000000-0005-0000-0000-0000A1000000}"/>
    <cellStyle name="Comma 5 2 4" xfId="179" xr:uid="{00000000-0005-0000-0000-0000A2000000}"/>
    <cellStyle name="Comma 5 3" xfId="67" xr:uid="{00000000-0005-0000-0000-0000A3000000}"/>
    <cellStyle name="Comma 5 3 2" xfId="182" xr:uid="{00000000-0005-0000-0000-0000A4000000}"/>
    <cellStyle name="Comma 5 4" xfId="68" xr:uid="{00000000-0005-0000-0000-0000A5000000}"/>
    <cellStyle name="Comma 5 4 2" xfId="183" xr:uid="{00000000-0005-0000-0000-0000A6000000}"/>
    <cellStyle name="Comma 5 5" xfId="235" xr:uid="{00000000-0005-0000-0000-0000A7000000}"/>
    <cellStyle name="Comma 5 6" xfId="355" xr:uid="{00000000-0005-0000-0000-0000A8000000}"/>
    <cellStyle name="Comma 5 7" xfId="178" xr:uid="{00000000-0005-0000-0000-0000A9000000}"/>
    <cellStyle name="Comma 6" xfId="152" xr:uid="{00000000-0005-0000-0000-0000AA000000}"/>
    <cellStyle name="Currency 2" xfId="69" xr:uid="{00000000-0005-0000-0000-0000AB000000}"/>
    <cellStyle name="Currency 2 2" xfId="236" xr:uid="{00000000-0005-0000-0000-0000AC000000}"/>
    <cellStyle name="Currency 2 3" xfId="354" xr:uid="{00000000-0005-0000-0000-0000AD000000}"/>
    <cellStyle name="Currency 3" xfId="70" xr:uid="{00000000-0005-0000-0000-0000AE000000}"/>
    <cellStyle name="Currency 3 2" xfId="237" xr:uid="{00000000-0005-0000-0000-0000AF000000}"/>
    <cellStyle name="Currency 3 3" xfId="353" xr:uid="{00000000-0005-0000-0000-0000B0000000}"/>
    <cellStyle name="Currency 3 4" xfId="184" xr:uid="{00000000-0005-0000-0000-0000B1000000}"/>
    <cellStyle name="Currency 4" xfId="71" xr:uid="{00000000-0005-0000-0000-0000B2000000}"/>
    <cellStyle name="Currency 4 2" xfId="72" xr:uid="{00000000-0005-0000-0000-0000B3000000}"/>
    <cellStyle name="Currency 4 2 2" xfId="73" xr:uid="{00000000-0005-0000-0000-0000B4000000}"/>
    <cellStyle name="Currency 4 2 2 2" xfId="187" xr:uid="{00000000-0005-0000-0000-0000B5000000}"/>
    <cellStyle name="Currency 4 2 3" xfId="74" xr:uid="{00000000-0005-0000-0000-0000B6000000}"/>
    <cellStyle name="Currency 4 2 3 2" xfId="188" xr:uid="{00000000-0005-0000-0000-0000B7000000}"/>
    <cellStyle name="Currency 4 2 4" xfId="186" xr:uid="{00000000-0005-0000-0000-0000B8000000}"/>
    <cellStyle name="Currency 4 3" xfId="75" xr:uid="{00000000-0005-0000-0000-0000B9000000}"/>
    <cellStyle name="Currency 4 3 2" xfId="189" xr:uid="{00000000-0005-0000-0000-0000BA000000}"/>
    <cellStyle name="Currency 4 4" xfId="76" xr:uid="{00000000-0005-0000-0000-0000BB000000}"/>
    <cellStyle name="Currency 4 4 2" xfId="190" xr:uid="{00000000-0005-0000-0000-0000BC000000}"/>
    <cellStyle name="Currency 4 5" xfId="238" xr:uid="{00000000-0005-0000-0000-0000BD000000}"/>
    <cellStyle name="Currency 4 6" xfId="185" xr:uid="{00000000-0005-0000-0000-0000BE000000}"/>
    <cellStyle name="Dobro" xfId="327" xr:uid="{00000000-0005-0000-0000-0000BF000000}"/>
    <cellStyle name="Dobro 2" xfId="438" xr:uid="{00000000-0005-0000-0000-0000C0000000}"/>
    <cellStyle name="Excel Built-in Normal" xfId="77" xr:uid="{00000000-0005-0000-0000-0000C1000000}"/>
    <cellStyle name="Excel Built-in Normal 1" xfId="78" xr:uid="{00000000-0005-0000-0000-0000C2000000}"/>
    <cellStyle name="Explanatory Text 2" xfId="79" xr:uid="{00000000-0005-0000-0000-0000C3000000}"/>
    <cellStyle name="Explanatory Text 2 2" xfId="239" xr:uid="{00000000-0005-0000-0000-0000C4000000}"/>
    <cellStyle name="Explanatory Text 2 3" xfId="391" xr:uid="{00000000-0005-0000-0000-0000C5000000}"/>
    <cellStyle name="Good" xfId="434" xr:uid="{00000000-0005-0000-0000-0000C6000000}"/>
    <cellStyle name="Good 2" xfId="80" xr:uid="{00000000-0005-0000-0000-0000C7000000}"/>
    <cellStyle name="Good 2 2" xfId="240" xr:uid="{00000000-0005-0000-0000-0000C8000000}"/>
    <cellStyle name="Good 2 3" xfId="392" xr:uid="{00000000-0005-0000-0000-0000C9000000}"/>
    <cellStyle name="Heading 1 2" xfId="81" xr:uid="{00000000-0005-0000-0000-0000CA000000}"/>
    <cellStyle name="Heading 1 2 2" xfId="241" xr:uid="{00000000-0005-0000-0000-0000CB000000}"/>
    <cellStyle name="Heading 1 2 3" xfId="393" xr:uid="{00000000-0005-0000-0000-0000CC000000}"/>
    <cellStyle name="Heading 2 2" xfId="82" xr:uid="{00000000-0005-0000-0000-0000CD000000}"/>
    <cellStyle name="Heading 2 2 2" xfId="242" xr:uid="{00000000-0005-0000-0000-0000CE000000}"/>
    <cellStyle name="Heading 2 2 3" xfId="394" xr:uid="{00000000-0005-0000-0000-0000CF000000}"/>
    <cellStyle name="Heading 3 2" xfId="83" xr:uid="{00000000-0005-0000-0000-0000D0000000}"/>
    <cellStyle name="Heading 3 2 2" xfId="243" xr:uid="{00000000-0005-0000-0000-0000D1000000}"/>
    <cellStyle name="Heading 3 2 3" xfId="395" xr:uid="{00000000-0005-0000-0000-0000D2000000}"/>
    <cellStyle name="Heading 4 2" xfId="84" xr:uid="{00000000-0005-0000-0000-0000D3000000}"/>
    <cellStyle name="Heading 4 2 2" xfId="244" xr:uid="{00000000-0005-0000-0000-0000D4000000}"/>
    <cellStyle name="Heading 4 2 3" xfId="396" xr:uid="{00000000-0005-0000-0000-0000D5000000}"/>
    <cellStyle name="Hyperlink 2" xfId="245" xr:uid="{00000000-0005-0000-0000-0000D6000000}"/>
    <cellStyle name="Input 2" xfId="85" xr:uid="{00000000-0005-0000-0000-0000D7000000}"/>
    <cellStyle name="Input 2 2" xfId="246" xr:uid="{00000000-0005-0000-0000-0000D8000000}"/>
    <cellStyle name="Input 2 3" xfId="397" xr:uid="{00000000-0005-0000-0000-0000D9000000}"/>
    <cellStyle name="Input 3" xfId="247" xr:uid="{00000000-0005-0000-0000-0000DA000000}"/>
    <cellStyle name="Isticanje1" xfId="328" xr:uid="{00000000-0005-0000-0000-0000DB000000}"/>
    <cellStyle name="Isticanje2" xfId="329" xr:uid="{00000000-0005-0000-0000-0000DC000000}"/>
    <cellStyle name="Isticanje3" xfId="330" xr:uid="{00000000-0005-0000-0000-0000DD000000}"/>
    <cellStyle name="Isticanje4" xfId="331" xr:uid="{00000000-0005-0000-0000-0000DE000000}"/>
    <cellStyle name="Isticanje5" xfId="332" xr:uid="{00000000-0005-0000-0000-0000DF000000}"/>
    <cellStyle name="Isticanje6" xfId="333" xr:uid="{00000000-0005-0000-0000-0000E0000000}"/>
    <cellStyle name="Izlaz" xfId="334" xr:uid="{00000000-0005-0000-0000-0000E1000000}"/>
    <cellStyle name="Izračun" xfId="335" xr:uid="{00000000-0005-0000-0000-0000E2000000}"/>
    <cellStyle name="kolona A" xfId="86" xr:uid="{00000000-0005-0000-0000-0000E3000000}"/>
    <cellStyle name="kolona B" xfId="87" xr:uid="{00000000-0005-0000-0000-0000E4000000}"/>
    <cellStyle name="kolona C" xfId="88" xr:uid="{00000000-0005-0000-0000-0000E5000000}"/>
    <cellStyle name="kolona E" xfId="89" xr:uid="{00000000-0005-0000-0000-0000E6000000}"/>
    <cellStyle name="kolona F" xfId="90" xr:uid="{00000000-0005-0000-0000-0000E7000000}"/>
    <cellStyle name="kolona G" xfId="91" xr:uid="{00000000-0005-0000-0000-0000E8000000}"/>
    <cellStyle name="kolona H" xfId="92" xr:uid="{00000000-0005-0000-0000-0000E9000000}"/>
    <cellStyle name="Linked Cell 2" xfId="93" xr:uid="{00000000-0005-0000-0000-0000EA000000}"/>
    <cellStyle name="Linked Cell 2 2" xfId="248" xr:uid="{00000000-0005-0000-0000-0000EB000000}"/>
    <cellStyle name="Linked Cell 2 3" xfId="398" xr:uid="{00000000-0005-0000-0000-0000EC000000}"/>
    <cellStyle name="Loše" xfId="336" xr:uid="{00000000-0005-0000-0000-0000ED000000}"/>
    <cellStyle name="Naslov" xfId="337" xr:uid="{00000000-0005-0000-0000-0000EE000000}"/>
    <cellStyle name="Naslov 1" xfId="338" xr:uid="{00000000-0005-0000-0000-0000EF000000}"/>
    <cellStyle name="Naslov 2" xfId="339" xr:uid="{00000000-0005-0000-0000-0000F0000000}"/>
    <cellStyle name="Naslov 3" xfId="340" xr:uid="{00000000-0005-0000-0000-0000F1000000}"/>
    <cellStyle name="Naslov 4" xfId="341" xr:uid="{00000000-0005-0000-0000-0000F2000000}"/>
    <cellStyle name="Neutral 2" xfId="94" xr:uid="{00000000-0005-0000-0000-0000F3000000}"/>
    <cellStyle name="Neutral 2 2" xfId="249" xr:uid="{00000000-0005-0000-0000-0000F4000000}"/>
    <cellStyle name="Neutral 2 3" xfId="399" xr:uid="{00000000-0005-0000-0000-0000F5000000}"/>
    <cellStyle name="Neutrale" xfId="95" xr:uid="{00000000-0005-0000-0000-0000F6000000}"/>
    <cellStyle name="Neutralno" xfId="342" xr:uid="{00000000-0005-0000-0000-0000F7000000}"/>
    <cellStyle name="Neutralno 2" xfId="436" xr:uid="{00000000-0005-0000-0000-0000F8000000}"/>
    <cellStyle name="Normal 10" xfId="96" xr:uid="{00000000-0005-0000-0000-0000F9000000}"/>
    <cellStyle name="Normal 10 2" xfId="153" xr:uid="{00000000-0005-0000-0000-0000FA000000}"/>
    <cellStyle name="Normal 10 2 2" xfId="250" xr:uid="{00000000-0005-0000-0000-0000FB000000}"/>
    <cellStyle name="Normal 10 2 3" xfId="401" xr:uid="{00000000-0005-0000-0000-0000FC000000}"/>
    <cellStyle name="Normal 10 3" xfId="400" xr:uid="{00000000-0005-0000-0000-0000FD000000}"/>
    <cellStyle name="Normal 10 4" xfId="191" xr:uid="{00000000-0005-0000-0000-0000FE000000}"/>
    <cellStyle name="Normal 100" xfId="251" xr:uid="{00000000-0005-0000-0000-0000FF000000}"/>
    <cellStyle name="Normal 11" xfId="154" xr:uid="{00000000-0005-0000-0000-000000010000}"/>
    <cellStyle name="Normal 11 2" xfId="252" xr:uid="{00000000-0005-0000-0000-000001010000}"/>
    <cellStyle name="Normal 11 3" xfId="402" xr:uid="{00000000-0005-0000-0000-000002010000}"/>
    <cellStyle name="Normal 11 4" xfId="432" xr:uid="{00000000-0005-0000-0000-000003010000}"/>
    <cellStyle name="Normal 12" xfId="97" xr:uid="{00000000-0005-0000-0000-000004010000}"/>
    <cellStyle name="Normal 12 10" xfId="430" xr:uid="{00000000-0005-0000-0000-000005010000}"/>
    <cellStyle name="Normal 12 2" xfId="155" xr:uid="{00000000-0005-0000-0000-000006010000}"/>
    <cellStyle name="Normal 12 2 2" xfId="253" xr:uid="{00000000-0005-0000-0000-000007010000}"/>
    <cellStyle name="Normal 12 3" xfId="403" xr:uid="{00000000-0005-0000-0000-000008010000}"/>
    <cellStyle name="Normal 13" xfId="156" xr:uid="{00000000-0005-0000-0000-000009010000}"/>
    <cellStyle name="Normal 13 2" xfId="254" xr:uid="{00000000-0005-0000-0000-00000A010000}"/>
    <cellStyle name="Normal 14" xfId="157" xr:uid="{00000000-0005-0000-0000-00000B010000}"/>
    <cellStyle name="Normal 14 2" xfId="255" xr:uid="{00000000-0005-0000-0000-00000C010000}"/>
    <cellStyle name="Normal 14 2 2" xfId="440" xr:uid="{00000000-0005-0000-0000-00000D010000}"/>
    <cellStyle name="Normal 15" xfId="158" xr:uid="{00000000-0005-0000-0000-00000E010000}"/>
    <cellStyle name="Normal 15 2" xfId="256" xr:uid="{00000000-0005-0000-0000-00000F010000}"/>
    <cellStyle name="Normal 16" xfId="159" xr:uid="{00000000-0005-0000-0000-000010010000}"/>
    <cellStyle name="Normal 16 2" xfId="404" xr:uid="{00000000-0005-0000-0000-000011010000}"/>
    <cellStyle name="Normal 16 3" xfId="257" xr:uid="{00000000-0005-0000-0000-000012010000}"/>
    <cellStyle name="Normal 17" xfId="160" xr:uid="{00000000-0005-0000-0000-000013010000}"/>
    <cellStyle name="Normal 17 2" xfId="258" xr:uid="{00000000-0005-0000-0000-000014010000}"/>
    <cellStyle name="Normal 18" xfId="161" xr:uid="{00000000-0005-0000-0000-000015010000}"/>
    <cellStyle name="Normal 18 2" xfId="259" xr:uid="{00000000-0005-0000-0000-000016010000}"/>
    <cellStyle name="Normal 19" xfId="162" xr:uid="{00000000-0005-0000-0000-000017010000}"/>
    <cellStyle name="Normal 19 2" xfId="426" xr:uid="{00000000-0005-0000-0000-000018010000}"/>
    <cellStyle name="Normal 2" xfId="98" xr:uid="{00000000-0005-0000-0000-000019010000}"/>
    <cellStyle name="Normal 2 17" xfId="437" xr:uid="{00000000-0005-0000-0000-00001A010000}"/>
    <cellStyle name="Normal 2 2" xfId="99" xr:uid="{00000000-0005-0000-0000-00001B010000}"/>
    <cellStyle name="Normal 2 2 2" xfId="261" xr:uid="{00000000-0005-0000-0000-00001C010000}"/>
    <cellStyle name="Normal 2 2 3" xfId="344" xr:uid="{00000000-0005-0000-0000-00001D010000}"/>
    <cellStyle name="Normal 2 2 4" xfId="389" xr:uid="{00000000-0005-0000-0000-00001E010000}"/>
    <cellStyle name="Normal 2 3" xfId="100" xr:uid="{00000000-0005-0000-0000-00001F010000}"/>
    <cellStyle name="Normal 2 3 10" xfId="303" xr:uid="{00000000-0005-0000-0000-000020010000}"/>
    <cellStyle name="Normal 2 4" xfId="163" xr:uid="{00000000-0005-0000-0000-000021010000}"/>
    <cellStyle name="Normal 2 4 2" xfId="260" xr:uid="{00000000-0005-0000-0000-000022010000}"/>
    <cellStyle name="Normal 2 5" xfId="262" xr:uid="{00000000-0005-0000-0000-000023010000}"/>
    <cellStyle name="Normal 2 5 2" xfId="405" xr:uid="{00000000-0005-0000-0000-000024010000}"/>
    <cellStyle name="Normal 2 6" xfId="433" xr:uid="{00000000-0005-0000-0000-000025010000}"/>
    <cellStyle name="Normal 2_02 HEP-SERVER_2.faza_sb_za _klimaproing_STABILIZACIJA" xfId="101" xr:uid="{00000000-0005-0000-0000-000026010000}"/>
    <cellStyle name="Normal 20" xfId="343" xr:uid="{00000000-0005-0000-0000-000027010000}"/>
    <cellStyle name="Normal 21" xfId="390" xr:uid="{00000000-0005-0000-0000-000028010000}"/>
    <cellStyle name="Normal 25" xfId="263" xr:uid="{00000000-0005-0000-0000-000029010000}"/>
    <cellStyle name="Normal 3" xfId="102" xr:uid="{00000000-0005-0000-0000-00002A010000}"/>
    <cellStyle name="Normal 3 2" xfId="103" xr:uid="{00000000-0005-0000-0000-00002B010000}"/>
    <cellStyle name="Normal 3 2 2" xfId="265" xr:uid="{00000000-0005-0000-0000-00002C010000}"/>
    <cellStyle name="Normal 3 2 3" xfId="407" xr:uid="{00000000-0005-0000-0000-00002D010000}"/>
    <cellStyle name="Normal 3 3" xfId="104" xr:uid="{00000000-0005-0000-0000-00002E010000}"/>
    <cellStyle name="Normal 3 32" xfId="422" xr:uid="{00000000-0005-0000-0000-00002F010000}"/>
    <cellStyle name="Normal 3 4" xfId="164" xr:uid="{00000000-0005-0000-0000-000030010000}"/>
    <cellStyle name="Normal 3 4 2" xfId="266" xr:uid="{00000000-0005-0000-0000-000031010000}"/>
    <cellStyle name="Normal 3 4 3" xfId="264" xr:uid="{00000000-0005-0000-0000-000032010000}"/>
    <cellStyle name="Normal 3 5" xfId="406" xr:uid="{00000000-0005-0000-0000-000033010000}"/>
    <cellStyle name="Normal 3 50" xfId="345" xr:uid="{00000000-0005-0000-0000-000034010000}"/>
    <cellStyle name="Normal 3 50 2" xfId="267" xr:uid="{00000000-0005-0000-0000-000035010000}"/>
    <cellStyle name="Normal 3 51 2" xfId="268" xr:uid="{00000000-0005-0000-0000-000036010000}"/>
    <cellStyle name="Normal 3 6" xfId="443" xr:uid="{00000000-0005-0000-0000-000037010000}"/>
    <cellStyle name="Normal 34 10" xfId="269" xr:uid="{00000000-0005-0000-0000-000038010000}"/>
    <cellStyle name="Normal 35 10" xfId="270" xr:uid="{00000000-0005-0000-0000-000039010000}"/>
    <cellStyle name="Normal 37" xfId="304" xr:uid="{00000000-0005-0000-0000-00003A010000}"/>
    <cellStyle name="Normal 38" xfId="346" xr:uid="{00000000-0005-0000-0000-00003B010000}"/>
    <cellStyle name="Normal 4" xfId="105" xr:uid="{00000000-0005-0000-0000-00003C010000}"/>
    <cellStyle name="Normal 4 10" xfId="106" xr:uid="{00000000-0005-0000-0000-00003D010000}"/>
    <cellStyle name="Normal 4 2" xfId="107" xr:uid="{00000000-0005-0000-0000-00003E010000}"/>
    <cellStyle name="Normal 4 2 2" xfId="272" xr:uid="{00000000-0005-0000-0000-00003F010000}"/>
    <cellStyle name="Normal 4 2 3" xfId="409" xr:uid="{00000000-0005-0000-0000-000040010000}"/>
    <cellStyle name="Normal 4 3" xfId="165" xr:uid="{00000000-0005-0000-0000-000041010000}"/>
    <cellStyle name="Normal 4 3 2" xfId="271" xr:uid="{00000000-0005-0000-0000-000042010000}"/>
    <cellStyle name="Normal 4 4" xfId="408" xr:uid="{00000000-0005-0000-0000-000043010000}"/>
    <cellStyle name="Normal 42 18" xfId="108" xr:uid="{00000000-0005-0000-0000-000044010000}"/>
    <cellStyle name="Normal 5" xfId="109" xr:uid="{00000000-0005-0000-0000-000045010000}"/>
    <cellStyle name="Normal 5 2" xfId="110" xr:uid="{00000000-0005-0000-0000-000046010000}"/>
    <cellStyle name="Normal 5 2 2" xfId="111" xr:uid="{00000000-0005-0000-0000-000047010000}"/>
    <cellStyle name="Normal 5 2 2 2" xfId="194" xr:uid="{00000000-0005-0000-0000-000048010000}"/>
    <cellStyle name="Normal 5 2 3" xfId="112" xr:uid="{00000000-0005-0000-0000-000049010000}"/>
    <cellStyle name="Normal 5 2 3 2" xfId="195" xr:uid="{00000000-0005-0000-0000-00004A010000}"/>
    <cellStyle name="Normal 5 2 4" xfId="274" xr:uid="{00000000-0005-0000-0000-00004B010000}"/>
    <cellStyle name="Normal 5 2 5" xfId="411" xr:uid="{00000000-0005-0000-0000-00004C010000}"/>
    <cellStyle name="Normal 5 2 6" xfId="193" xr:uid="{00000000-0005-0000-0000-00004D010000}"/>
    <cellStyle name="Normal 5 3" xfId="113" xr:uid="{00000000-0005-0000-0000-00004E010000}"/>
    <cellStyle name="Normal 5 3 2" xfId="196" xr:uid="{00000000-0005-0000-0000-00004F010000}"/>
    <cellStyle name="Normal 5 35" xfId="114" xr:uid="{00000000-0005-0000-0000-000050010000}"/>
    <cellStyle name="Normal 5 4" xfId="115" xr:uid="{00000000-0005-0000-0000-000051010000}"/>
    <cellStyle name="Normal 5 4 2" xfId="197" xr:uid="{00000000-0005-0000-0000-000052010000}"/>
    <cellStyle name="Normal 5 47" xfId="116" xr:uid="{00000000-0005-0000-0000-000053010000}"/>
    <cellStyle name="Normal 5 5" xfId="166" xr:uid="{00000000-0005-0000-0000-000054010000}"/>
    <cellStyle name="Normal 5 5 2" xfId="425" xr:uid="{00000000-0005-0000-0000-000055010000}"/>
    <cellStyle name="Normal 5 5 3" xfId="202" xr:uid="{00000000-0005-0000-0000-000056010000}"/>
    <cellStyle name="Normal 5 58" xfId="117" xr:uid="{00000000-0005-0000-0000-000057010000}"/>
    <cellStyle name="Normal 5 6" xfId="273" xr:uid="{00000000-0005-0000-0000-000058010000}"/>
    <cellStyle name="Normal 5 66" xfId="118" xr:uid="{00000000-0005-0000-0000-000059010000}"/>
    <cellStyle name="Normal 5 7" xfId="410" xr:uid="{00000000-0005-0000-0000-00005A010000}"/>
    <cellStyle name="Normal 5 8" xfId="192" xr:uid="{00000000-0005-0000-0000-00005B010000}"/>
    <cellStyle name="Normal 5 9" xfId="429" xr:uid="{00000000-0005-0000-0000-00005C010000}"/>
    <cellStyle name="Normal 6" xfId="119" xr:uid="{00000000-0005-0000-0000-00005D010000}"/>
    <cellStyle name="Normal 6 2" xfId="167" xr:uid="{00000000-0005-0000-0000-00005E010000}"/>
    <cellStyle name="Normal 6 2 2" xfId="275" xr:uid="{00000000-0005-0000-0000-00005F010000}"/>
    <cellStyle name="Normal 6 3" xfId="412" xr:uid="{00000000-0005-0000-0000-000060010000}"/>
    <cellStyle name="Normal 6 4" xfId="198" xr:uid="{00000000-0005-0000-0000-000061010000}"/>
    <cellStyle name="Normal 68" xfId="276" xr:uid="{00000000-0005-0000-0000-000062010000}"/>
    <cellStyle name="Normal 68 2" xfId="277" xr:uid="{00000000-0005-0000-0000-000063010000}"/>
    <cellStyle name="Normal 69" xfId="278" xr:uid="{00000000-0005-0000-0000-000064010000}"/>
    <cellStyle name="Normal 69 2" xfId="279" xr:uid="{00000000-0005-0000-0000-000065010000}"/>
    <cellStyle name="Normal 69 3" xfId="441" xr:uid="{00000000-0005-0000-0000-000066010000}"/>
    <cellStyle name="Normal 7" xfId="120" xr:uid="{00000000-0005-0000-0000-000067010000}"/>
    <cellStyle name="Normal 7 2" xfId="168" xr:uid="{00000000-0005-0000-0000-000068010000}"/>
    <cellStyle name="Normal 7 2 2" xfId="280" xr:uid="{00000000-0005-0000-0000-000069010000}"/>
    <cellStyle name="Normal 7 3" xfId="413" xr:uid="{00000000-0005-0000-0000-00006A010000}"/>
    <cellStyle name="Normal 70" xfId="281" xr:uid="{00000000-0005-0000-0000-00006B010000}"/>
    <cellStyle name="Normal 70 2" xfId="282" xr:uid="{00000000-0005-0000-0000-00006C010000}"/>
    <cellStyle name="Normal 72" xfId="283" xr:uid="{00000000-0005-0000-0000-00006D010000}"/>
    <cellStyle name="Normal 72 2" xfId="284" xr:uid="{00000000-0005-0000-0000-00006E010000}"/>
    <cellStyle name="Normal 73" xfId="285" xr:uid="{00000000-0005-0000-0000-00006F010000}"/>
    <cellStyle name="Normal 73 2" xfId="286" xr:uid="{00000000-0005-0000-0000-000070010000}"/>
    <cellStyle name="Normal 76" xfId="287" xr:uid="{00000000-0005-0000-0000-000071010000}"/>
    <cellStyle name="Normal 77" xfId="288" xr:uid="{00000000-0005-0000-0000-000072010000}"/>
    <cellStyle name="Normal 8" xfId="121" xr:uid="{00000000-0005-0000-0000-000073010000}"/>
    <cellStyle name="Normal 8 2" xfId="169" xr:uid="{00000000-0005-0000-0000-000074010000}"/>
    <cellStyle name="Normal 8 2 2" xfId="289" xr:uid="{00000000-0005-0000-0000-000075010000}"/>
    <cellStyle name="Normal 8 3" xfId="414" xr:uid="{00000000-0005-0000-0000-000076010000}"/>
    <cellStyle name="Normal 8 4" xfId="199" xr:uid="{00000000-0005-0000-0000-000077010000}"/>
    <cellStyle name="Normal 80" xfId="290" xr:uid="{00000000-0005-0000-0000-000078010000}"/>
    <cellStyle name="Normal 87 3" xfId="291" xr:uid="{00000000-0005-0000-0000-000079010000}"/>
    <cellStyle name="Normal 9" xfId="122" xr:uid="{00000000-0005-0000-0000-00007A010000}"/>
    <cellStyle name="Normal 9 2" xfId="170" xr:uid="{00000000-0005-0000-0000-00007B010000}"/>
    <cellStyle name="Normal 9 2 2" xfId="292" xr:uid="{00000000-0005-0000-0000-00007C010000}"/>
    <cellStyle name="Normal 9 3" xfId="415" xr:uid="{00000000-0005-0000-0000-00007D010000}"/>
    <cellStyle name="Normal 9 4" xfId="200" xr:uid="{00000000-0005-0000-0000-00007E010000}"/>
    <cellStyle name="Normal 96" xfId="293" xr:uid="{00000000-0005-0000-0000-00007F010000}"/>
    <cellStyle name="Normal 98" xfId="294" xr:uid="{00000000-0005-0000-0000-000080010000}"/>
    <cellStyle name="Normal_3. SIT    EI elektro - DEPADANS" xfId="442" xr:uid="{00000000-0005-0000-0000-000081010000}"/>
    <cellStyle name="Normal_TROSKOVNIK-revizija2 2" xfId="435" xr:uid="{00000000-0005-0000-0000-000082010000}"/>
    <cellStyle name="Normal_TROŠKOVNIK - KAM - ŽUTO" xfId="428" xr:uid="{00000000-0005-0000-0000-000083010000}"/>
    <cellStyle name="Normal3" xfId="123" xr:uid="{00000000-0005-0000-0000-000084010000}"/>
    <cellStyle name="Normalno" xfId="0" builtinId="0"/>
    <cellStyle name="Normalno 15" xfId="124" xr:uid="{00000000-0005-0000-0000-000086010000}"/>
    <cellStyle name="Normalno 2" xfId="125" xr:uid="{00000000-0005-0000-0000-000087010000}"/>
    <cellStyle name="Normalno 2 2" xfId="423" xr:uid="{00000000-0005-0000-0000-000088010000}"/>
    <cellStyle name="Normalno 3" xfId="126" xr:uid="{00000000-0005-0000-0000-000089010000}"/>
    <cellStyle name="Normalno 4" xfId="127" xr:uid="{00000000-0005-0000-0000-00008A010000}"/>
    <cellStyle name="Normalno 5" xfId="128" xr:uid="{00000000-0005-0000-0000-00008B010000}"/>
    <cellStyle name="Normalno 5 2" xfId="129" xr:uid="{00000000-0005-0000-0000-00008C010000}"/>
    <cellStyle name="Normalno 6" xfId="431" xr:uid="{00000000-0005-0000-0000-00008D010000}"/>
    <cellStyle name="Normalno 7" xfId="444" xr:uid="{00000000-0005-0000-0000-00008E010000}"/>
    <cellStyle name="Nota" xfId="130" xr:uid="{00000000-0005-0000-0000-00008F010000}"/>
    <cellStyle name="Note 2" xfId="131" xr:uid="{00000000-0005-0000-0000-000090010000}"/>
    <cellStyle name="Note 2 2" xfId="295" xr:uid="{00000000-0005-0000-0000-000091010000}"/>
    <cellStyle name="Note 2 3" xfId="416" xr:uid="{00000000-0005-0000-0000-000092010000}"/>
    <cellStyle name="Obično_A.9. BoQ Slatina Čađavica" xfId="417" xr:uid="{00000000-0005-0000-0000-000093010000}"/>
    <cellStyle name="Output 2" xfId="132" xr:uid="{00000000-0005-0000-0000-000094010000}"/>
    <cellStyle name="Output 2 2" xfId="296" xr:uid="{00000000-0005-0000-0000-000095010000}"/>
    <cellStyle name="Output 2 3" xfId="418" xr:uid="{00000000-0005-0000-0000-000096010000}"/>
    <cellStyle name="Output 3" xfId="297" xr:uid="{00000000-0005-0000-0000-000097010000}"/>
    <cellStyle name="Percent 2" xfId="133" xr:uid="{00000000-0005-0000-0000-000098010000}"/>
    <cellStyle name="Percent 3" xfId="427" xr:uid="{00000000-0005-0000-0000-000099010000}"/>
    <cellStyle name="Postotak 2" xfId="424" xr:uid="{00000000-0005-0000-0000-00009A010000}"/>
    <cellStyle name="Povezana ćelija" xfId="347" xr:uid="{00000000-0005-0000-0000-00009B010000}"/>
    <cellStyle name="Provjera ćelije" xfId="348" xr:uid="{00000000-0005-0000-0000-00009C010000}"/>
    <cellStyle name="Standard_Tabelle1" xfId="134" xr:uid="{00000000-0005-0000-0000-00009D010000}"/>
    <cellStyle name="Stil 1" xfId="135" xr:uid="{00000000-0005-0000-0000-00009E010000}"/>
    <cellStyle name="Style 1" xfId="136" xr:uid="{00000000-0005-0000-0000-00009F010000}"/>
    <cellStyle name="Style 1 2" xfId="298" xr:uid="{00000000-0005-0000-0000-0000A0010000}"/>
    <cellStyle name="Style 1 3" xfId="419" xr:uid="{00000000-0005-0000-0000-0000A1010000}"/>
    <cellStyle name="Tekst objašnjenja" xfId="349" xr:uid="{00000000-0005-0000-0000-0000A2010000}"/>
    <cellStyle name="Tekst upozorenja" xfId="350" xr:uid="{00000000-0005-0000-0000-0000A3010000}"/>
    <cellStyle name="Testo avviso" xfId="137" xr:uid="{00000000-0005-0000-0000-0000A4010000}"/>
    <cellStyle name="Testo descrittivo" xfId="138" xr:uid="{00000000-0005-0000-0000-0000A5010000}"/>
    <cellStyle name="Title 2" xfId="299" xr:uid="{00000000-0005-0000-0000-0000A6010000}"/>
    <cellStyle name="Titolo" xfId="139" xr:uid="{00000000-0005-0000-0000-0000A7010000}"/>
    <cellStyle name="Titolo 1" xfId="140" xr:uid="{00000000-0005-0000-0000-0000A8010000}"/>
    <cellStyle name="Titolo 2" xfId="141" xr:uid="{00000000-0005-0000-0000-0000A9010000}"/>
    <cellStyle name="Titolo 3" xfId="142" xr:uid="{00000000-0005-0000-0000-0000AA010000}"/>
    <cellStyle name="Titolo 4" xfId="143" xr:uid="{00000000-0005-0000-0000-0000AB010000}"/>
    <cellStyle name="Total 2" xfId="144" xr:uid="{00000000-0005-0000-0000-0000AC010000}"/>
    <cellStyle name="Total 2 2" xfId="300" xr:uid="{00000000-0005-0000-0000-0000AD010000}"/>
    <cellStyle name="Total 2 3" xfId="420" xr:uid="{00000000-0005-0000-0000-0000AE010000}"/>
    <cellStyle name="Totale" xfId="145" xr:uid="{00000000-0005-0000-0000-0000AF010000}"/>
    <cellStyle name="Ukupni zbroj" xfId="351" xr:uid="{00000000-0005-0000-0000-0000B0010000}"/>
    <cellStyle name="Unos" xfId="352" xr:uid="{00000000-0005-0000-0000-0000B1010000}"/>
    <cellStyle name="Valore non valido" xfId="146" xr:uid="{00000000-0005-0000-0000-0000B2010000}"/>
    <cellStyle name="Valore valido" xfId="147" xr:uid="{00000000-0005-0000-0000-0000B3010000}"/>
    <cellStyle name="Valuta 2" xfId="148" xr:uid="{00000000-0005-0000-0000-0000B4010000}"/>
    <cellStyle name="Warning Text 2" xfId="149" xr:uid="{00000000-0005-0000-0000-0000B5010000}"/>
    <cellStyle name="Warning Text 2 2" xfId="301" xr:uid="{00000000-0005-0000-0000-0000B6010000}"/>
    <cellStyle name="Warning Text 2 3" xfId="421" xr:uid="{00000000-0005-0000-0000-0000B7010000}"/>
    <cellStyle name="Zarez" xfId="445" builtinId="3"/>
    <cellStyle name="Zarez 2" xfId="150" xr:uid="{00000000-0005-0000-0000-0000B9010000}"/>
    <cellStyle name="Zarez 2 2" xfId="302" xr:uid="{00000000-0005-0000-0000-0000BA010000}"/>
    <cellStyle name="Zarez 2 3" xfId="201" xr:uid="{00000000-0005-0000-0000-0000BB010000}"/>
    <cellStyle name="Zarez 2 4" xfId="439" xr:uid="{00000000-0005-0000-0000-0000BC010000}"/>
    <cellStyle name="Zarez_SUSTAV HIDROIZOLACIJE - TROŠKOVNIK - KLAKA" xfId="151" xr:uid="{00000000-0005-0000-0000-0000BD010000}"/>
  </cellStyles>
  <dxfs count="104">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condense val="0"/>
        <extend val="0"/>
        <color auto="1"/>
      </font>
    </dxf>
    <dxf>
      <font>
        <condense val="0"/>
        <extend val="0"/>
        <color auto="1"/>
      </font>
    </dxf>
    <dxf>
      <font>
        <condense val="0"/>
        <extend val="0"/>
        <color auto="1"/>
      </font>
    </dxf>
    <dxf>
      <font>
        <condense val="0"/>
        <extend val="0"/>
        <color auto="1"/>
      </font>
    </dxf>
    <dxf>
      <font>
        <b val="0"/>
        <condense val="0"/>
        <extend val="0"/>
        <sz val="11"/>
        <color indexed="9"/>
      </font>
    </dxf>
    <dxf>
      <font>
        <b val="0"/>
        <condense val="0"/>
        <extend val="0"/>
        <sz val="11"/>
        <color indexed="9"/>
      </font>
    </dxf>
    <dxf>
      <font>
        <b val="0"/>
        <condense val="0"/>
        <extend val="0"/>
        <sz val="11"/>
        <color indexed="9"/>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0</xdr:col>
      <xdr:colOff>2418896</xdr:colOff>
      <xdr:row>3</xdr:row>
      <xdr:rowOff>135660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2418896" cy="583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2</xdr:rowOff>
    </xdr:from>
    <xdr:to>
      <xdr:col>2</xdr:col>
      <xdr:colOff>214312</xdr:colOff>
      <xdr:row>4</xdr:row>
      <xdr:rowOff>178593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782" y="381002"/>
          <a:ext cx="1750218" cy="58340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view="pageBreakPreview" topLeftCell="A19" zoomScale="140" zoomScaleNormal="70" zoomScaleSheetLayoutView="140" zoomScalePageLayoutView="55" workbookViewId="0">
      <selection activeCell="F42" sqref="F42"/>
    </sheetView>
  </sheetViews>
  <sheetFormatPr defaultColWidth="9.140625" defaultRowHeight="15"/>
  <cols>
    <col min="1" max="1" width="38.140625" style="222" customWidth="1"/>
    <col min="2" max="16384" width="9.140625" style="222"/>
  </cols>
  <sheetData>
    <row r="1" spans="1:7" ht="15.75">
      <c r="A1" s="221"/>
      <c r="B1" s="171"/>
      <c r="C1" s="221"/>
      <c r="D1" s="221"/>
      <c r="E1" s="221"/>
      <c r="F1" s="221"/>
      <c r="G1" s="221"/>
    </row>
    <row r="2" spans="1:7" ht="15.75">
      <c r="A2" s="221"/>
      <c r="B2" s="171"/>
      <c r="C2" s="221"/>
      <c r="D2" s="221"/>
      <c r="E2" s="221"/>
      <c r="F2" s="221"/>
      <c r="G2" s="221"/>
    </row>
    <row r="3" spans="1:7" ht="15.75">
      <c r="A3" s="223"/>
      <c r="B3" s="224"/>
      <c r="C3" s="225"/>
      <c r="D3" s="226"/>
      <c r="E3" s="226"/>
      <c r="F3" s="227"/>
      <c r="G3" s="221"/>
    </row>
    <row r="4" spans="1:7" ht="15.75">
      <c r="A4" s="228"/>
      <c r="B4" s="224"/>
      <c r="C4" s="225"/>
      <c r="D4" s="226"/>
      <c r="E4" s="226"/>
      <c r="F4" s="227"/>
      <c r="G4" s="221"/>
    </row>
    <row r="5" spans="1:7" ht="15.75">
      <c r="A5" s="229"/>
      <c r="B5" s="224"/>
      <c r="C5" s="225"/>
      <c r="D5" s="226"/>
      <c r="E5" s="226"/>
      <c r="F5" s="227"/>
      <c r="G5" s="221"/>
    </row>
    <row r="6" spans="1:7" ht="15.75">
      <c r="A6" s="229"/>
      <c r="B6" s="224"/>
      <c r="C6" s="225"/>
      <c r="D6" s="226"/>
      <c r="E6" s="226"/>
      <c r="F6" s="227"/>
      <c r="G6" s="221"/>
    </row>
    <row r="7" spans="1:7" ht="15.75" customHeight="1">
      <c r="A7" s="230" t="s">
        <v>51</v>
      </c>
      <c r="B7" s="1106" t="s">
        <v>1391</v>
      </c>
      <c r="C7" s="1106"/>
      <c r="D7" s="1106"/>
      <c r="E7" s="1106"/>
      <c r="F7" s="231"/>
      <c r="G7" s="221"/>
    </row>
    <row r="8" spans="1:7" ht="15.75" customHeight="1">
      <c r="A8" s="230"/>
      <c r="B8" s="1106"/>
      <c r="C8" s="1106"/>
      <c r="D8" s="1106"/>
      <c r="E8" s="1106"/>
      <c r="F8" s="231"/>
      <c r="G8" s="221"/>
    </row>
    <row r="9" spans="1:7" ht="15.75">
      <c r="A9" s="230"/>
      <c r="B9" s="232" t="s">
        <v>1392</v>
      </c>
      <c r="C9" s="233"/>
      <c r="D9" s="231"/>
      <c r="E9" s="231"/>
      <c r="F9" s="231"/>
      <c r="G9" s="221"/>
    </row>
    <row r="10" spans="1:7" ht="15.75">
      <c r="A10" s="230"/>
      <c r="B10" s="1107" t="s">
        <v>1393</v>
      </c>
      <c r="C10" s="1107"/>
      <c r="D10" s="231"/>
      <c r="E10" s="231"/>
      <c r="F10" s="231"/>
      <c r="G10" s="221"/>
    </row>
    <row r="11" spans="1:7">
      <c r="A11" s="234"/>
      <c r="B11" s="1103"/>
      <c r="C11" s="1104"/>
      <c r="D11" s="1104"/>
      <c r="E11" s="1104"/>
      <c r="F11" s="1104"/>
      <c r="G11" s="221"/>
    </row>
    <row r="12" spans="1:7" ht="30.75" customHeight="1">
      <c r="A12" s="230" t="s">
        <v>52</v>
      </c>
      <c r="B12" s="1108" t="s">
        <v>1394</v>
      </c>
      <c r="C12" s="1108"/>
      <c r="D12" s="1108"/>
      <c r="E12" s="1108"/>
      <c r="F12" s="231"/>
      <c r="G12" s="221"/>
    </row>
    <row r="13" spans="1:7" ht="30.75" customHeight="1">
      <c r="A13" s="235"/>
      <c r="B13" s="1108" t="s">
        <v>1395</v>
      </c>
      <c r="C13" s="1108"/>
      <c r="D13" s="1108"/>
      <c r="E13" s="1108"/>
      <c r="F13" s="231"/>
      <c r="G13" s="221"/>
    </row>
    <row r="14" spans="1:7">
      <c r="A14" s="230" t="s">
        <v>1396</v>
      </c>
      <c r="B14" s="1109" t="s">
        <v>1397</v>
      </c>
      <c r="C14" s="1109"/>
      <c r="D14" s="1109"/>
      <c r="E14" s="1109"/>
      <c r="F14" s="1109"/>
      <c r="G14" s="221"/>
    </row>
    <row r="15" spans="1:7">
      <c r="A15" s="234"/>
      <c r="B15" s="1103"/>
      <c r="C15" s="1104"/>
      <c r="D15" s="1104"/>
      <c r="E15" s="1104"/>
      <c r="F15" s="1104"/>
      <c r="G15" s="221"/>
    </row>
    <row r="16" spans="1:7">
      <c r="A16" s="230" t="s">
        <v>1398</v>
      </c>
      <c r="B16" s="1110" t="s">
        <v>1399</v>
      </c>
      <c r="C16" s="1110"/>
      <c r="D16" s="231"/>
      <c r="E16" s="231"/>
      <c r="F16" s="231"/>
      <c r="G16" s="221"/>
    </row>
    <row r="17" spans="1:7" ht="15.75">
      <c r="A17" s="230" t="s">
        <v>1400</v>
      </c>
      <c r="B17" s="232" t="s">
        <v>1401</v>
      </c>
      <c r="C17" s="236"/>
      <c r="D17" s="236"/>
      <c r="E17" s="236"/>
      <c r="F17" s="231"/>
      <c r="G17" s="221"/>
    </row>
    <row r="18" spans="1:7">
      <c r="A18" s="234"/>
      <c r="B18" s="1103"/>
      <c r="C18" s="1104"/>
      <c r="D18" s="1104"/>
      <c r="E18" s="1104"/>
      <c r="F18" s="1104"/>
      <c r="G18" s="221"/>
    </row>
    <row r="19" spans="1:7">
      <c r="A19" s="230" t="s">
        <v>1402</v>
      </c>
      <c r="B19" s="1110" t="s">
        <v>1403</v>
      </c>
      <c r="C19" s="1110"/>
      <c r="D19" s="231"/>
      <c r="E19" s="231"/>
      <c r="F19" s="231"/>
      <c r="G19" s="221"/>
    </row>
    <row r="20" spans="1:7">
      <c r="A20" s="234"/>
      <c r="B20" s="1103"/>
      <c r="C20" s="1104"/>
      <c r="D20" s="1104"/>
      <c r="E20" s="1104"/>
      <c r="F20" s="1104"/>
      <c r="G20" s="221"/>
    </row>
    <row r="21" spans="1:7" ht="15.75">
      <c r="A21" s="230" t="s">
        <v>1404</v>
      </c>
      <c r="B21" s="232" t="s">
        <v>1405</v>
      </c>
      <c r="C21" s="236"/>
      <c r="D21" s="231"/>
      <c r="E21" s="231"/>
      <c r="F21" s="231"/>
      <c r="G21" s="221"/>
    </row>
    <row r="22" spans="1:7" ht="15.75">
      <c r="A22" s="230"/>
      <c r="B22" s="232" t="s">
        <v>1406</v>
      </c>
      <c r="C22" s="233"/>
      <c r="D22" s="231"/>
      <c r="E22" s="231"/>
      <c r="F22" s="231"/>
      <c r="G22" s="221"/>
    </row>
    <row r="23" spans="1:7" ht="15.75">
      <c r="A23" s="230"/>
      <c r="B23" s="232" t="s">
        <v>1407</v>
      </c>
      <c r="C23" s="233"/>
      <c r="D23" s="231"/>
      <c r="E23" s="231"/>
      <c r="F23" s="231"/>
      <c r="G23" s="221"/>
    </row>
    <row r="24" spans="1:7" ht="15.75">
      <c r="A24" s="230"/>
      <c r="B24" s="232" t="s">
        <v>1408</v>
      </c>
      <c r="C24" s="233"/>
      <c r="D24" s="231"/>
      <c r="E24" s="231"/>
      <c r="F24" s="231"/>
      <c r="G24" s="221"/>
    </row>
    <row r="25" spans="1:7">
      <c r="A25" s="234"/>
      <c r="B25" s="1103"/>
      <c r="C25" s="1104"/>
      <c r="D25" s="1104"/>
      <c r="E25" s="1104"/>
      <c r="F25" s="1104"/>
      <c r="G25" s="221"/>
    </row>
    <row r="26" spans="1:7">
      <c r="A26" s="230" t="s">
        <v>1409</v>
      </c>
      <c r="B26" s="1102" t="s">
        <v>1410</v>
      </c>
      <c r="C26" s="1102"/>
      <c r="D26" s="231"/>
      <c r="E26" s="231"/>
      <c r="F26" s="231"/>
      <c r="G26" s="221"/>
    </row>
    <row r="27" spans="1:7">
      <c r="A27" s="230" t="s">
        <v>1411</v>
      </c>
      <c r="B27" s="1102" t="s">
        <v>1412</v>
      </c>
      <c r="C27" s="1102"/>
      <c r="D27" s="231"/>
      <c r="E27" s="231"/>
      <c r="F27" s="231"/>
      <c r="G27" s="221"/>
    </row>
    <row r="28" spans="1:7">
      <c r="A28" s="234"/>
      <c r="B28" s="1103"/>
      <c r="C28" s="1104"/>
      <c r="D28" s="1104"/>
      <c r="E28" s="1104"/>
      <c r="F28" s="1104"/>
      <c r="G28" s="221"/>
    </row>
    <row r="29" spans="1:7" ht="31.5" customHeight="1">
      <c r="A29" s="230" t="s">
        <v>1413</v>
      </c>
      <c r="B29" s="1105" t="s">
        <v>1414</v>
      </c>
      <c r="C29" s="1105"/>
      <c r="D29" s="1105"/>
      <c r="E29" s="1105"/>
      <c r="F29" s="1105"/>
      <c r="G29" s="221"/>
    </row>
    <row r="30" spans="1:7" ht="31.5" customHeight="1">
      <c r="A30" s="230"/>
      <c r="B30" s="1105" t="s">
        <v>1415</v>
      </c>
      <c r="C30" s="1105"/>
      <c r="D30" s="1105"/>
      <c r="E30" s="1105"/>
      <c r="F30" s="1105"/>
      <c r="G30" s="221"/>
    </row>
    <row r="31" spans="1:7" ht="15.75">
      <c r="A31" s="235"/>
      <c r="B31" s="237"/>
      <c r="C31" s="231"/>
      <c r="D31" s="231"/>
      <c r="E31" s="231"/>
      <c r="F31" s="231"/>
      <c r="G31" s="221"/>
    </row>
    <row r="32" spans="1:7" ht="15.75">
      <c r="A32" s="230" t="s">
        <v>60</v>
      </c>
      <c r="B32" s="238" t="s">
        <v>329</v>
      </c>
      <c r="C32" s="239"/>
      <c r="D32" s="231"/>
      <c r="E32" s="231"/>
      <c r="F32" s="231"/>
      <c r="G32" s="221"/>
    </row>
    <row r="33" spans="1:7" ht="15.75">
      <c r="A33" s="234"/>
      <c r="B33" s="224"/>
      <c r="C33" s="234"/>
      <c r="D33" s="234"/>
      <c r="E33" s="240"/>
      <c r="F33" s="234"/>
      <c r="G33" s="221"/>
    </row>
    <row r="34" spans="1:7" ht="15.75">
      <c r="A34" s="230" t="s">
        <v>1416</v>
      </c>
      <c r="B34" s="238" t="s">
        <v>329</v>
      </c>
      <c r="C34" s="239"/>
      <c r="D34" s="231"/>
      <c r="E34" s="231"/>
      <c r="F34" s="231"/>
      <c r="G34" s="221"/>
    </row>
    <row r="35" spans="1:7" ht="15.75">
      <c r="A35" s="234"/>
      <c r="B35" s="238" t="s">
        <v>1417</v>
      </c>
      <c r="C35" s="234"/>
      <c r="D35" s="234"/>
      <c r="E35" s="240"/>
      <c r="F35" s="234"/>
      <c r="G35" s="221"/>
    </row>
    <row r="36" spans="1:7" ht="15.75">
      <c r="A36" s="234"/>
      <c r="B36" s="238" t="s">
        <v>1418</v>
      </c>
      <c r="C36" s="234"/>
      <c r="D36" s="234"/>
      <c r="E36" s="240"/>
      <c r="F36" s="234"/>
      <c r="G36" s="221"/>
    </row>
    <row r="37" spans="1:7" ht="15.75">
      <c r="A37" s="234"/>
      <c r="B37" s="238" t="s">
        <v>1419</v>
      </c>
      <c r="C37" s="234"/>
      <c r="D37" s="234"/>
      <c r="E37" s="240"/>
      <c r="F37" s="234"/>
      <c r="G37" s="221"/>
    </row>
    <row r="38" spans="1:7" ht="15.75">
      <c r="A38" s="235"/>
      <c r="B38" s="237"/>
      <c r="C38" s="231"/>
      <c r="D38" s="231"/>
      <c r="E38" s="231"/>
      <c r="F38" s="231"/>
      <c r="G38" s="221"/>
    </row>
    <row r="39" spans="1:7" ht="15.75">
      <c r="A39" s="230" t="s">
        <v>1420</v>
      </c>
      <c r="B39" s="238" t="s">
        <v>1421</v>
      </c>
      <c r="C39" s="239"/>
      <c r="D39" s="231"/>
      <c r="E39" s="231"/>
      <c r="F39" s="231"/>
      <c r="G39" s="221"/>
    </row>
    <row r="40" spans="1:7" ht="15.75">
      <c r="A40" s="221"/>
      <c r="B40" s="238" t="s">
        <v>1422</v>
      </c>
      <c r="C40" s="221"/>
      <c r="D40" s="221"/>
      <c r="E40" s="221"/>
      <c r="F40" s="221"/>
      <c r="G40" s="221"/>
    </row>
    <row r="41" spans="1:7" ht="15.75">
      <c r="A41" s="235"/>
      <c r="B41" s="237"/>
      <c r="C41" s="231"/>
      <c r="D41" s="231"/>
      <c r="E41" s="231"/>
      <c r="F41" s="231"/>
      <c r="G41" s="221"/>
    </row>
    <row r="42" spans="1:7" ht="15.75">
      <c r="A42" s="230" t="s">
        <v>1423</v>
      </c>
      <c r="B42" s="238" t="s">
        <v>1424</v>
      </c>
      <c r="C42" s="239"/>
      <c r="D42" s="231"/>
      <c r="E42" s="231"/>
      <c r="F42" s="231"/>
      <c r="G42" s="221"/>
    </row>
    <row r="43" spans="1:7" ht="15.75">
      <c r="A43" s="235"/>
      <c r="B43" s="237"/>
      <c r="C43" s="231"/>
      <c r="D43" s="231"/>
      <c r="E43" s="231"/>
      <c r="F43" s="231"/>
      <c r="G43" s="221"/>
    </row>
    <row r="44" spans="1:7" ht="15.75">
      <c r="A44" s="230" t="s">
        <v>1425</v>
      </c>
      <c r="B44" s="238" t="s">
        <v>1426</v>
      </c>
      <c r="C44" s="239"/>
      <c r="D44" s="231"/>
      <c r="E44" s="231"/>
      <c r="F44" s="231"/>
      <c r="G44" s="221"/>
    </row>
    <row r="45" spans="1:7" ht="15.75">
      <c r="A45" s="224"/>
      <c r="B45" s="224"/>
      <c r="C45" s="224"/>
      <c r="D45" s="224"/>
      <c r="E45" s="241"/>
      <c r="F45" s="224"/>
      <c r="G45" s="175"/>
    </row>
    <row r="46" spans="1:7" ht="15.75">
      <c r="A46" s="224"/>
      <c r="B46" s="175"/>
      <c r="C46" s="224"/>
      <c r="D46" s="224"/>
      <c r="E46" s="241"/>
      <c r="F46" s="175"/>
      <c r="G46" s="175"/>
    </row>
    <row r="47" spans="1:7" ht="15.75">
      <c r="A47" s="224"/>
      <c r="B47" s="224"/>
      <c r="C47" s="224"/>
      <c r="D47" s="224"/>
      <c r="E47" s="241"/>
      <c r="F47" s="224"/>
      <c r="G47" s="175"/>
    </row>
    <row r="48" spans="1:7">
      <c r="A48" s="175"/>
      <c r="B48" s="175"/>
      <c r="C48" s="175"/>
      <c r="D48" s="175"/>
      <c r="E48" s="175"/>
      <c r="F48" s="175"/>
      <c r="G48" s="175"/>
    </row>
  </sheetData>
  <mergeCells count="17">
    <mergeCell ref="B25:F25"/>
    <mergeCell ref="B7:E8"/>
    <mergeCell ref="B10:C10"/>
    <mergeCell ref="B11:F11"/>
    <mergeCell ref="B12:E12"/>
    <mergeCell ref="B13:E13"/>
    <mergeCell ref="B14:F14"/>
    <mergeCell ref="B15:F15"/>
    <mergeCell ref="B16:C16"/>
    <mergeCell ref="B18:F18"/>
    <mergeCell ref="B19:C19"/>
    <mergeCell ref="B20:F20"/>
    <mergeCell ref="B26:C26"/>
    <mergeCell ref="B27:C27"/>
    <mergeCell ref="B28:F28"/>
    <mergeCell ref="B29:F29"/>
    <mergeCell ref="B30:F30"/>
  </mergeCells>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G81"/>
  <sheetViews>
    <sheetView showZeros="0" view="pageBreakPreview" topLeftCell="A8" zoomScale="145" zoomScaleNormal="100" zoomScaleSheetLayoutView="145" workbookViewId="0">
      <selection activeCell="B17" sqref="B17"/>
    </sheetView>
  </sheetViews>
  <sheetFormatPr defaultColWidth="9.140625" defaultRowHeight="12.75"/>
  <cols>
    <col min="1" max="1" width="7.28515625" style="15" customWidth="1"/>
    <col min="2" max="2" width="43.28515625" style="15" customWidth="1"/>
    <col min="3" max="3" width="6.42578125" style="15" customWidth="1"/>
    <col min="4" max="4" width="9.28515625" style="23" customWidth="1"/>
    <col min="5" max="5" width="9" style="15" customWidth="1"/>
    <col min="6" max="6" width="12.4257812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35</v>
      </c>
      <c r="B3" s="72" t="s">
        <v>397</v>
      </c>
      <c r="C3" s="52"/>
      <c r="D3" s="52"/>
      <c r="E3" s="53"/>
      <c r="F3" s="54"/>
    </row>
    <row r="4" spans="1:6" s="48" customFormat="1" ht="15.75">
      <c r="A4" s="55"/>
      <c r="B4" s="104"/>
      <c r="C4" s="56"/>
      <c r="D4" s="56"/>
      <c r="E4" s="378"/>
      <c r="F4" s="57"/>
    </row>
    <row r="5" spans="1:6" s="46" customFormat="1" ht="11.25">
      <c r="A5" s="80"/>
      <c r="B5" s="148" t="s">
        <v>5</v>
      </c>
      <c r="C5" s="148"/>
      <c r="D5" s="148"/>
      <c r="E5" s="101"/>
    </row>
    <row r="6" spans="1:6" s="47" customFormat="1" ht="90">
      <c r="A6" s="321"/>
      <c r="B6" s="383" t="s">
        <v>2529</v>
      </c>
      <c r="C6" s="525"/>
      <c r="D6" s="525"/>
      <c r="E6" s="379"/>
      <c r="F6" s="382"/>
    </row>
    <row r="7" spans="1:6" s="47" customFormat="1" ht="63" customHeight="1">
      <c r="A7" s="321"/>
      <c r="B7" s="383" t="s">
        <v>384</v>
      </c>
      <c r="C7" s="525"/>
      <c r="D7" s="525"/>
      <c r="E7" s="379"/>
      <c r="F7" s="382"/>
    </row>
    <row r="8" spans="1:6" s="100" customFormat="1" ht="22.5">
      <c r="A8" s="325"/>
      <c r="B8" s="383" t="s">
        <v>385</v>
      </c>
      <c r="C8" s="525"/>
      <c r="D8" s="525"/>
      <c r="E8" s="98"/>
      <c r="F8" s="384"/>
    </row>
    <row r="9" spans="1:6" s="100" customFormat="1" ht="56.25">
      <c r="A9" s="325"/>
      <c r="B9" s="383" t="s">
        <v>386</v>
      </c>
      <c r="C9" s="525"/>
      <c r="D9" s="525"/>
      <c r="E9" s="98"/>
      <c r="F9" s="384"/>
    </row>
    <row r="10" spans="1:6" s="47" customFormat="1" ht="12">
      <c r="A10" s="321"/>
      <c r="B10" s="383"/>
      <c r="C10" s="525"/>
      <c r="D10" s="525"/>
      <c r="E10" s="379"/>
      <c r="F10" s="382"/>
    </row>
    <row r="11" spans="1:6" s="100" customFormat="1" ht="14.25">
      <c r="A11" s="325"/>
      <c r="B11" s="383" t="s">
        <v>387</v>
      </c>
      <c r="C11" s="525"/>
      <c r="D11" s="525"/>
      <c r="E11" s="98"/>
      <c r="F11" s="384"/>
    </row>
    <row r="12" spans="1:6" s="100" customFormat="1" ht="22.5">
      <c r="A12" s="488" t="s">
        <v>81</v>
      </c>
      <c r="B12" s="383" t="s">
        <v>2530</v>
      </c>
      <c r="C12" s="525"/>
      <c r="D12" s="525"/>
      <c r="E12" s="98"/>
      <c r="F12" s="384"/>
    </row>
    <row r="13" spans="1:6" s="100" customFormat="1" ht="22.5">
      <c r="A13" s="488" t="s">
        <v>81</v>
      </c>
      <c r="B13" s="383" t="s">
        <v>2531</v>
      </c>
      <c r="C13" s="525"/>
      <c r="D13" s="525"/>
      <c r="E13" s="98"/>
      <c r="F13" s="384"/>
    </row>
    <row r="14" spans="1:6" s="100" customFormat="1" ht="14.25">
      <c r="A14" s="488"/>
      <c r="B14" s="383"/>
      <c r="C14" s="525"/>
      <c r="D14" s="525"/>
      <c r="E14" s="98"/>
      <c r="F14" s="384"/>
    </row>
    <row r="15" spans="1:6" s="100" customFormat="1" ht="14.25">
      <c r="A15" s="488"/>
      <c r="B15" s="383" t="s">
        <v>388</v>
      </c>
      <c r="C15" s="525"/>
      <c r="D15" s="525"/>
      <c r="E15" s="98"/>
      <c r="F15" s="384"/>
    </row>
    <row r="16" spans="1:6" s="100" customFormat="1" ht="22.5">
      <c r="A16" s="488" t="s">
        <v>81</v>
      </c>
      <c r="B16" s="383" t="s">
        <v>2532</v>
      </c>
      <c r="C16" s="525"/>
      <c r="D16" s="525"/>
      <c r="E16" s="98"/>
      <c r="F16" s="384"/>
    </row>
    <row r="17" spans="1:7" s="100" customFormat="1" ht="22.5">
      <c r="A17" s="488" t="s">
        <v>81</v>
      </c>
      <c r="B17" s="383" t="s">
        <v>2533</v>
      </c>
      <c r="C17" s="525"/>
      <c r="D17" s="525"/>
      <c r="E17" s="98"/>
      <c r="F17" s="384"/>
    </row>
    <row r="18" spans="1:7" s="91" customFormat="1" ht="11.25">
      <c r="A18" s="337"/>
      <c r="B18" s="46"/>
      <c r="E18" s="115"/>
      <c r="F18" s="483"/>
    </row>
    <row r="19" spans="1:7" s="47" customFormat="1" ht="45">
      <c r="A19" s="484"/>
      <c r="B19" s="485" t="s">
        <v>389</v>
      </c>
      <c r="C19" s="486"/>
      <c r="D19" s="486"/>
      <c r="E19" s="379"/>
      <c r="F19" s="382"/>
    </row>
    <row r="20" spans="1:7" s="26" customFormat="1" ht="11.25">
      <c r="A20" s="526"/>
      <c r="B20" s="527"/>
      <c r="C20" s="527"/>
      <c r="D20" s="527"/>
      <c r="E20" s="108"/>
      <c r="F20" s="36"/>
    </row>
    <row r="21" spans="1:7" s="26" customFormat="1" ht="11.25">
      <c r="A21" s="526"/>
      <c r="B21" s="527"/>
      <c r="C21" s="527"/>
      <c r="D21" s="527"/>
      <c r="E21" s="108"/>
      <c r="F21" s="36"/>
    </row>
    <row r="22" spans="1:7" s="26" customFormat="1" ht="11.25">
      <c r="A22" s="64"/>
      <c r="B22" s="24"/>
      <c r="C22" s="63"/>
      <c r="D22" s="40"/>
      <c r="E22" s="108"/>
      <c r="F22" s="38"/>
    </row>
    <row r="23" spans="1:7" s="26" customFormat="1" ht="11.25">
      <c r="A23" s="64"/>
      <c r="B23" s="24"/>
      <c r="C23" s="63"/>
      <c r="D23" s="40"/>
      <c r="E23" s="108"/>
      <c r="F23" s="38"/>
    </row>
    <row r="24" spans="1:7" s="47" customFormat="1" ht="25.5">
      <c r="A24" s="514">
        <f>COUNT($A$3:A23)+1</f>
        <v>1</v>
      </c>
      <c r="B24" s="141" t="s">
        <v>390</v>
      </c>
      <c r="C24" s="490"/>
      <c r="D24" s="490"/>
      <c r="E24" s="379"/>
      <c r="F24" s="382" t="str">
        <f>IF(OR(OR(E24=0,E24=""),OR($D24=0,$D24="")),"",$D24*E24)</f>
        <v/>
      </c>
    </row>
    <row r="25" spans="1:7" s="46" customFormat="1" ht="56.1" customHeight="1">
      <c r="A25" s="80"/>
      <c r="B25" s="46" t="s">
        <v>391</v>
      </c>
      <c r="E25" s="529"/>
      <c r="F25" s="528"/>
      <c r="G25" s="528"/>
    </row>
    <row r="26" spans="1:7" s="46" customFormat="1" ht="22.5">
      <c r="A26" s="80"/>
      <c r="B26" s="46" t="s">
        <v>392</v>
      </c>
      <c r="E26" s="529"/>
      <c r="F26" s="528"/>
      <c r="G26" s="528"/>
    </row>
    <row r="27" spans="1:7" s="46" customFormat="1" ht="11.25">
      <c r="A27" s="80"/>
      <c r="B27" s="46" t="s">
        <v>606</v>
      </c>
      <c r="E27" s="101"/>
    </row>
    <row r="28" spans="1:7" s="46" customFormat="1" ht="11.25">
      <c r="A28" s="80"/>
      <c r="B28" s="46" t="s">
        <v>307</v>
      </c>
      <c r="E28" s="529"/>
      <c r="F28" s="528"/>
      <c r="G28" s="528"/>
    </row>
    <row r="29" spans="1:7" s="46" customFormat="1" ht="45">
      <c r="A29" s="80" t="s">
        <v>81</v>
      </c>
      <c r="B29" s="46" t="s">
        <v>601</v>
      </c>
      <c r="E29" s="529"/>
      <c r="F29" s="528"/>
      <c r="G29" s="528"/>
    </row>
    <row r="30" spans="1:7" s="46" customFormat="1" ht="22.5">
      <c r="A30" s="80"/>
      <c r="B30" s="46" t="s">
        <v>393</v>
      </c>
      <c r="E30" s="101"/>
    </row>
    <row r="31" spans="1:7" s="46" customFormat="1" ht="22.5">
      <c r="A31" s="80"/>
      <c r="B31" s="46" t="s">
        <v>394</v>
      </c>
      <c r="E31" s="101"/>
    </row>
    <row r="32" spans="1:7" s="46" customFormat="1" ht="33.75">
      <c r="A32" s="80"/>
      <c r="B32" s="46" t="s">
        <v>323</v>
      </c>
      <c r="E32" s="101"/>
    </row>
    <row r="33" spans="1:7" s="1" customFormat="1" ht="22.5">
      <c r="A33" s="321"/>
      <c r="B33" s="46" t="s">
        <v>614</v>
      </c>
      <c r="C33" s="327"/>
      <c r="D33" s="354"/>
      <c r="E33" s="380"/>
      <c r="F33" s="398"/>
    </row>
    <row r="34" spans="1:7" s="39" customFormat="1" ht="22.5">
      <c r="A34" s="64" t="s">
        <v>41</v>
      </c>
      <c r="B34" s="127" t="s">
        <v>600</v>
      </c>
      <c r="C34" s="63" t="s">
        <v>16</v>
      </c>
      <c r="D34" s="40">
        <v>2.8</v>
      </c>
      <c r="E34" s="381"/>
      <c r="F34" s="38" t="str">
        <f t="shared" ref="F34" si="0">IF(OR(OR(E34=0,E34=""),OR(D34=0,D34="")),"",D34*E34)</f>
        <v/>
      </c>
    </row>
    <row r="35" spans="1:7" s="39" customFormat="1" ht="33.75">
      <c r="A35" s="64" t="s">
        <v>42</v>
      </c>
      <c r="B35" s="127" t="s">
        <v>602</v>
      </c>
      <c r="C35" s="63" t="s">
        <v>16</v>
      </c>
      <c r="D35" s="40">
        <v>1.5</v>
      </c>
      <c r="E35" s="381"/>
      <c r="F35" s="38" t="str">
        <f t="shared" ref="F35" si="1">IF(OR(OR(E35=0,E35=""),OR(D35=0,D35="")),"",D35*E35)</f>
        <v/>
      </c>
    </row>
    <row r="36" spans="1:7" s="39" customFormat="1" ht="22.5">
      <c r="A36" s="64" t="s">
        <v>40</v>
      </c>
      <c r="B36" s="127" t="s">
        <v>396</v>
      </c>
      <c r="C36" s="63" t="s">
        <v>16</v>
      </c>
      <c r="D36" s="40">
        <v>2.5</v>
      </c>
      <c r="E36" s="381"/>
      <c r="F36" s="38" t="str">
        <f t="shared" ref="F36:F38" si="2">IF(OR(OR(E36=0,E36=""),OR(D36=0,D36="")),"",D36*E36)</f>
        <v/>
      </c>
    </row>
    <row r="37" spans="1:7" s="26" customFormat="1" ht="11.25">
      <c r="A37" s="64" t="s">
        <v>43</v>
      </c>
      <c r="B37" s="24" t="s">
        <v>603</v>
      </c>
      <c r="C37" s="35" t="s">
        <v>6</v>
      </c>
      <c r="D37" s="35">
        <v>90</v>
      </c>
      <c r="E37" s="108"/>
      <c r="F37" s="38" t="str">
        <f t="shared" si="2"/>
        <v/>
      </c>
    </row>
    <row r="38" spans="1:7" s="26" customFormat="1" ht="11.25" customHeight="1">
      <c r="A38" s="64" t="s">
        <v>44</v>
      </c>
      <c r="B38" s="492" t="s">
        <v>604</v>
      </c>
      <c r="C38" s="35" t="s">
        <v>6</v>
      </c>
      <c r="D38" s="25">
        <v>280</v>
      </c>
      <c r="E38" s="108"/>
      <c r="F38" s="38" t="str">
        <f t="shared" si="2"/>
        <v/>
      </c>
    </row>
    <row r="39" spans="1:7" s="26" customFormat="1" ht="11.25" customHeight="1">
      <c r="A39" s="64"/>
      <c r="B39" s="24"/>
      <c r="C39" s="63"/>
      <c r="D39" s="40"/>
      <c r="E39" s="108"/>
      <c r="F39" s="38"/>
    </row>
    <row r="40" spans="1:7" s="47" customFormat="1" ht="25.5">
      <c r="A40" s="514">
        <f>COUNT($A$1:A39)+1</f>
        <v>2</v>
      </c>
      <c r="B40" s="141" t="s">
        <v>605</v>
      </c>
      <c r="C40" s="490"/>
      <c r="D40" s="490"/>
      <c r="E40" s="379"/>
      <c r="F40" s="382" t="str">
        <f>IF(OR(OR(E40=0,E40=""),OR($D40=0,$D40="")),"",$D40*E40)</f>
        <v/>
      </c>
    </row>
    <row r="41" spans="1:7" s="46" customFormat="1" ht="45">
      <c r="A41" s="80"/>
      <c r="B41" s="46" t="s">
        <v>607</v>
      </c>
      <c r="E41" s="529"/>
      <c r="F41" s="528"/>
      <c r="G41" s="528"/>
    </row>
    <row r="42" spans="1:7" s="46" customFormat="1" ht="33.75">
      <c r="A42" s="80"/>
      <c r="B42" s="46" t="s">
        <v>609</v>
      </c>
      <c r="E42" s="529"/>
      <c r="F42" s="528"/>
      <c r="G42" s="528"/>
    </row>
    <row r="43" spans="1:7" s="46" customFormat="1" ht="11.25" customHeight="1">
      <c r="A43" s="80"/>
      <c r="B43" s="46" t="s">
        <v>608</v>
      </c>
      <c r="E43" s="529"/>
      <c r="F43" s="528"/>
      <c r="G43" s="528"/>
    </row>
    <row r="44" spans="1:7" s="39" customFormat="1" ht="11.25" customHeight="1">
      <c r="A44" s="64"/>
      <c r="B44" s="407"/>
      <c r="C44" s="63" t="s">
        <v>14</v>
      </c>
      <c r="D44" s="40">
        <v>325</v>
      </c>
      <c r="E44" s="381"/>
      <c r="F44" s="38" t="str">
        <f t="shared" ref="F44" si="3">IF(OR(OR(E44=0,E44=""),OR(D44=0,D44="")),"",D44*E44)</f>
        <v/>
      </c>
    </row>
    <row r="45" spans="1:7" s="26" customFormat="1" ht="11.25" customHeight="1">
      <c r="A45" s="64"/>
      <c r="B45" s="24"/>
      <c r="C45" s="63"/>
      <c r="D45" s="40"/>
      <c r="E45" s="108"/>
      <c r="F45" s="38"/>
    </row>
    <row r="46" spans="1:7" s="47" customFormat="1" ht="25.7" customHeight="1">
      <c r="A46" s="514">
        <f>COUNT($A$1:A45)+1</f>
        <v>3</v>
      </c>
      <c r="B46" s="141" t="s">
        <v>610</v>
      </c>
      <c r="C46" s="490"/>
      <c r="D46" s="490"/>
      <c r="E46" s="379"/>
      <c r="F46" s="382" t="str">
        <f>IF(OR(OR(E46=0,E46=""),OR($D46=0,$D46="")),"",$D46*E46)</f>
        <v/>
      </c>
    </row>
    <row r="47" spans="1:7" s="46" customFormat="1" ht="22.5">
      <c r="A47" s="80"/>
      <c r="B47" s="46" t="s">
        <v>611</v>
      </c>
      <c r="E47" s="529"/>
      <c r="F47" s="528"/>
      <c r="G47" s="528"/>
    </row>
    <row r="48" spans="1:7" s="46" customFormat="1" ht="22.5">
      <c r="A48" s="80"/>
      <c r="B48" s="46" t="s">
        <v>612</v>
      </c>
      <c r="E48" s="529"/>
      <c r="F48" s="528"/>
      <c r="G48" s="528"/>
    </row>
    <row r="49" spans="1:7" s="46" customFormat="1" ht="11.25">
      <c r="A49" s="80"/>
      <c r="B49" s="46" t="s">
        <v>608</v>
      </c>
      <c r="E49" s="529"/>
      <c r="F49" s="528"/>
      <c r="G49" s="528"/>
    </row>
    <row r="50" spans="1:7" s="39" customFormat="1" ht="11.25">
      <c r="A50" s="64"/>
      <c r="B50" s="407"/>
      <c r="C50" s="63" t="s">
        <v>14</v>
      </c>
      <c r="D50" s="40">
        <v>325</v>
      </c>
      <c r="E50" s="381"/>
      <c r="F50" s="38" t="str">
        <f t="shared" ref="F50" si="4">IF(OR(OR(E50=0,E50=""),OR(D50=0,D50="")),"",D50*E50)</f>
        <v/>
      </c>
    </row>
    <row r="51" spans="1:7" s="26" customFormat="1" ht="11.25">
      <c r="A51" s="64"/>
      <c r="B51" s="24"/>
      <c r="C51" s="63"/>
      <c r="D51" s="40"/>
      <c r="E51" s="108"/>
      <c r="F51" s="38"/>
    </row>
    <row r="52" spans="1:7" s="47" customFormat="1" ht="25.5">
      <c r="A52" s="514">
        <f>COUNT($A$1:A51)+1</f>
        <v>4</v>
      </c>
      <c r="B52" s="141" t="s">
        <v>618</v>
      </c>
      <c r="C52" s="490"/>
      <c r="D52" s="490"/>
      <c r="E52" s="379"/>
      <c r="F52" s="382" t="str">
        <f>IF(OR(OR(E52=0,E52=""),OR($D52=0,$D52="")),"",$D52*E52)</f>
        <v/>
      </c>
    </row>
    <row r="53" spans="1:7" s="46" customFormat="1" ht="45">
      <c r="A53" s="80"/>
      <c r="B53" s="46" t="s">
        <v>620</v>
      </c>
      <c r="E53" s="529"/>
      <c r="F53" s="528"/>
      <c r="G53" s="528"/>
    </row>
    <row r="54" spans="1:7" s="46" customFormat="1" ht="45">
      <c r="A54" s="80"/>
      <c r="B54" s="46" t="s">
        <v>621</v>
      </c>
      <c r="E54" s="529"/>
      <c r="F54" s="528"/>
      <c r="G54" s="528"/>
    </row>
    <row r="55" spans="1:7" s="46" customFormat="1" ht="11.25">
      <c r="A55" s="80"/>
      <c r="B55" s="46" t="s">
        <v>619</v>
      </c>
      <c r="E55" s="529"/>
      <c r="F55" s="528"/>
      <c r="G55" s="528"/>
    </row>
    <row r="56" spans="1:7" s="46" customFormat="1" ht="22.5">
      <c r="A56" s="80"/>
      <c r="B56" s="46" t="s">
        <v>393</v>
      </c>
      <c r="E56" s="101"/>
    </row>
    <row r="57" spans="1:7" s="46" customFormat="1" ht="22.5">
      <c r="A57" s="80"/>
      <c r="B57" s="46" t="s">
        <v>394</v>
      </c>
      <c r="E57" s="101"/>
    </row>
    <row r="58" spans="1:7" s="46" customFormat="1" ht="33.75">
      <c r="A58" s="80"/>
      <c r="B58" s="46" t="s">
        <v>323</v>
      </c>
      <c r="E58" s="101"/>
    </row>
    <row r="59" spans="1:7" s="39" customFormat="1" ht="11.25">
      <c r="A59" s="64"/>
      <c r="B59" s="407"/>
      <c r="C59" s="63" t="s">
        <v>14</v>
      </c>
      <c r="D59" s="40">
        <v>325</v>
      </c>
      <c r="E59" s="381"/>
      <c r="F59" s="38" t="str">
        <f t="shared" ref="F59" si="5">IF(OR(OR(E59=0,E59=""),OR(D59=0,D59="")),"",D59*E59)</f>
        <v/>
      </c>
    </row>
    <row r="60" spans="1:7" s="26" customFormat="1" ht="11.25">
      <c r="A60" s="64"/>
      <c r="B60" s="24"/>
      <c r="C60" s="63"/>
      <c r="D60" s="40"/>
      <c r="E60" s="108"/>
      <c r="F60" s="38"/>
    </row>
    <row r="61" spans="1:7" s="47" customFormat="1" ht="25.5">
      <c r="A61" s="514">
        <f>COUNT($A$1:A60)+1</f>
        <v>5</v>
      </c>
      <c r="B61" s="141" t="s">
        <v>622</v>
      </c>
      <c r="C61" s="490"/>
      <c r="D61" s="490"/>
      <c r="E61" s="379"/>
      <c r="F61" s="382" t="str">
        <f>IF(OR(OR(E61=0,E61=""),OR($D61=0,$D61="")),"",$D61*E61)</f>
        <v/>
      </c>
    </row>
    <row r="62" spans="1:7" s="46" customFormat="1" ht="11.25">
      <c r="A62" s="80"/>
      <c r="B62" s="46" t="s">
        <v>2549</v>
      </c>
      <c r="E62" s="529"/>
      <c r="F62" s="528"/>
      <c r="G62" s="528"/>
    </row>
    <row r="63" spans="1:7" s="46" customFormat="1" ht="22.5">
      <c r="A63" s="80"/>
      <c r="B63" s="46" t="s">
        <v>623</v>
      </c>
      <c r="E63" s="529"/>
      <c r="F63" s="528"/>
      <c r="G63" s="528"/>
    </row>
    <row r="64" spans="1:7" s="46" customFormat="1" ht="22.5">
      <c r="A64" s="80"/>
      <c r="B64" s="46" t="s">
        <v>624</v>
      </c>
      <c r="E64" s="529"/>
      <c r="F64" s="528"/>
      <c r="G64" s="528"/>
    </row>
    <row r="65" spans="1:7" s="46" customFormat="1" ht="11.25">
      <c r="A65" s="80"/>
      <c r="B65" s="46" t="s">
        <v>625</v>
      </c>
      <c r="E65" s="529"/>
      <c r="F65" s="528"/>
      <c r="G65" s="528"/>
    </row>
    <row r="66" spans="1:7" s="46" customFormat="1" ht="11.25">
      <c r="A66" s="80"/>
      <c r="B66" s="46" t="s">
        <v>626</v>
      </c>
      <c r="E66" s="529"/>
      <c r="F66" s="528"/>
      <c r="G66" s="528"/>
    </row>
    <row r="67" spans="1:7" s="39" customFormat="1" ht="11.25">
      <c r="A67" s="64"/>
      <c r="B67" s="407"/>
      <c r="C67" s="63" t="s">
        <v>13</v>
      </c>
      <c r="D67" s="40">
        <v>350</v>
      </c>
      <c r="E67" s="381"/>
      <c r="F67" s="38" t="str">
        <f t="shared" ref="F67" si="6">IF(OR(OR(E67=0,E67=""),OR(D67=0,D67="")),"",D67*E67)</f>
        <v/>
      </c>
    </row>
    <row r="68" spans="1:7" s="26" customFormat="1" ht="11.25">
      <c r="A68" s="64"/>
      <c r="B68" s="24"/>
      <c r="C68" s="63"/>
      <c r="D68" s="40"/>
      <c r="E68" s="108"/>
      <c r="F68" s="38"/>
    </row>
    <row r="69" spans="1:7" s="47" customFormat="1" ht="25.5" customHeight="1">
      <c r="A69" s="514">
        <f>COUNT($A$1:A68)+1</f>
        <v>6</v>
      </c>
      <c r="B69" s="141" t="s">
        <v>513</v>
      </c>
      <c r="C69" s="490"/>
      <c r="D69" s="490"/>
      <c r="E69" s="379"/>
      <c r="F69" s="382" t="str">
        <f>IF(OR(OR(E69=0,E69=""),OR($D69=0,$D69="")),"",$D69*E69)</f>
        <v/>
      </c>
    </row>
    <row r="70" spans="1:7" s="46" customFormat="1" ht="33.75">
      <c r="A70" s="80"/>
      <c r="B70" s="46" t="s">
        <v>514</v>
      </c>
      <c r="E70" s="529"/>
      <c r="F70" s="528"/>
      <c r="G70" s="528"/>
    </row>
    <row r="71" spans="1:7" s="46" customFormat="1" ht="33.75">
      <c r="A71" s="80"/>
      <c r="B71" s="46" t="s">
        <v>515</v>
      </c>
      <c r="E71" s="529"/>
      <c r="F71" s="528"/>
      <c r="G71" s="528"/>
    </row>
    <row r="72" spans="1:7" s="46" customFormat="1" ht="22.5">
      <c r="A72" s="80"/>
      <c r="B72" s="46" t="s">
        <v>516</v>
      </c>
      <c r="E72" s="529"/>
      <c r="F72" s="528"/>
      <c r="G72" s="528"/>
    </row>
    <row r="73" spans="1:7" s="46" customFormat="1" ht="33.75">
      <c r="A73" s="80"/>
      <c r="B73" s="46" t="s">
        <v>517</v>
      </c>
      <c r="E73" s="529"/>
      <c r="F73" s="528"/>
      <c r="G73" s="528"/>
    </row>
    <row r="74" spans="1:7" s="46" customFormat="1" ht="22.5">
      <c r="A74" s="80"/>
      <c r="B74" s="46" t="s">
        <v>518</v>
      </c>
      <c r="E74" s="529"/>
      <c r="F74" s="528"/>
      <c r="G74" s="528"/>
    </row>
    <row r="75" spans="1:7" s="46" customFormat="1" ht="11.25" customHeight="1">
      <c r="A75" s="80"/>
      <c r="B75" s="46" t="s">
        <v>519</v>
      </c>
      <c r="E75" s="529"/>
      <c r="F75" s="528"/>
      <c r="G75" s="528"/>
    </row>
    <row r="76" spans="1:7" s="39" customFormat="1" ht="22.5">
      <c r="A76" s="64"/>
      <c r="B76" s="407" t="s">
        <v>395</v>
      </c>
      <c r="C76" s="63" t="s">
        <v>14</v>
      </c>
      <c r="D76" s="40">
        <v>720</v>
      </c>
      <c r="E76" s="381"/>
      <c r="F76" s="38" t="str">
        <f t="shared" ref="F76" si="7">IF(OR(OR(E76=0,E76=""),OR(D76=0,D76="")),"",D76*E76)</f>
        <v/>
      </c>
    </row>
    <row r="77" spans="1:7" s="39" customFormat="1" ht="11.25" customHeight="1">
      <c r="A77" s="64"/>
      <c r="B77" s="46"/>
      <c r="C77" s="63"/>
      <c r="D77" s="40"/>
      <c r="E77" s="381"/>
      <c r="F77" s="38"/>
    </row>
    <row r="78" spans="1:7" s="1" customFormat="1" ht="11.25" customHeight="1">
      <c r="A78" s="5"/>
      <c r="B78" s="92"/>
      <c r="C78" s="4"/>
      <c r="D78" s="3"/>
      <c r="E78" s="380"/>
    </row>
    <row r="79" spans="1:7" s="1" customFormat="1" ht="11.25" customHeight="1">
      <c r="A79" s="5"/>
      <c r="B79" s="92"/>
      <c r="C79" s="4"/>
      <c r="D79" s="3"/>
      <c r="E79" s="380"/>
    </row>
    <row r="80" spans="1:7" s="1" customFormat="1" ht="11.25" customHeight="1">
      <c r="A80" s="5"/>
      <c r="B80" s="92"/>
      <c r="C80" s="4"/>
      <c r="D80" s="3"/>
      <c r="E80" s="380"/>
    </row>
    <row r="81" spans="1:6" s="48" customFormat="1" ht="15.75">
      <c r="A81" s="120" t="str">
        <f>A3</f>
        <v>A.VI.</v>
      </c>
      <c r="B81" s="116" t="s">
        <v>398</v>
      </c>
      <c r="C81" s="119"/>
      <c r="D81" s="118"/>
      <c r="E81" s="119"/>
      <c r="F81" s="117" t="str">
        <f>IF(SUM(F1:F80)&gt;0,SUM(F1:F80),"")</f>
        <v/>
      </c>
    </row>
  </sheetData>
  <conditionalFormatting sqref="F8">
    <cfRule type="cellIs" dxfId="35" priority="3" stopIfTrue="1" operator="greaterThan">
      <formula>0</formula>
    </cfRule>
  </conditionalFormatting>
  <conditionalFormatting sqref="F9">
    <cfRule type="cellIs" dxfId="34" priority="2" stopIfTrue="1" operator="greaterThan">
      <formula>0</formula>
    </cfRule>
  </conditionalFormatting>
  <conditionalFormatting sqref="F11:F18">
    <cfRule type="cellIs" dxfId="33"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23"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showZeros="0" view="pageBreakPreview" topLeftCell="A5" zoomScale="110" zoomScaleNormal="100" zoomScaleSheetLayoutView="110" workbookViewId="0">
      <selection activeCell="B14" sqref="B14"/>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8.42578125" style="15" customWidth="1"/>
    <col min="6" max="6" width="11.85546875" style="33" customWidth="1"/>
    <col min="7" max="16384" width="9.140625" style="15"/>
  </cols>
  <sheetData>
    <row r="1" spans="1:9" s="843" customFormat="1" ht="12" thickBot="1">
      <c r="A1" s="838" t="s">
        <v>2671</v>
      </c>
      <c r="B1" s="839" t="s">
        <v>2672</v>
      </c>
      <c r="C1" s="840" t="s">
        <v>2673</v>
      </c>
      <c r="D1" s="841" t="s">
        <v>2674</v>
      </c>
      <c r="E1" s="840" t="s">
        <v>2675</v>
      </c>
      <c r="F1" s="842" t="s">
        <v>2676</v>
      </c>
    </row>
    <row r="2" spans="1:9" s="26" customFormat="1" ht="12" thickTop="1">
      <c r="A2" s="49"/>
      <c r="B2" s="37"/>
      <c r="C2" s="25"/>
      <c r="D2" s="25"/>
      <c r="E2" s="35"/>
      <c r="F2" s="36"/>
    </row>
    <row r="3" spans="1:9" s="48" customFormat="1" ht="15.75">
      <c r="A3" s="51" t="s">
        <v>306</v>
      </c>
      <c r="B3" s="72" t="s">
        <v>87</v>
      </c>
      <c r="C3" s="52"/>
      <c r="D3" s="52"/>
      <c r="E3" s="377"/>
      <c r="F3" s="54"/>
    </row>
    <row r="4" spans="1:9" s="48" customFormat="1" ht="15.75">
      <c r="A4" s="55"/>
      <c r="B4" s="104"/>
      <c r="C4" s="56"/>
      <c r="D4" s="56"/>
      <c r="E4" s="378"/>
      <c r="F4" s="57"/>
    </row>
    <row r="5" spans="1:9" s="26" customFormat="1" ht="33.75">
      <c r="A5" s="342"/>
      <c r="B5" s="46" t="s">
        <v>627</v>
      </c>
      <c r="C5" s="35"/>
      <c r="D5" s="25"/>
      <c r="E5" s="381"/>
      <c r="G5" s="25"/>
      <c r="H5" s="444"/>
      <c r="I5" s="25"/>
    </row>
    <row r="6" spans="1:9" s="26" customFormat="1" ht="45">
      <c r="A6" s="49"/>
      <c r="B6" s="46" t="s">
        <v>628</v>
      </c>
      <c r="C6" s="25"/>
      <c r="D6" s="25"/>
      <c r="E6" s="108"/>
      <c r="F6" s="36"/>
    </row>
    <row r="7" spans="1:9" s="26" customFormat="1" ht="45">
      <c r="A7" s="49"/>
      <c r="B7" s="46" t="s">
        <v>629</v>
      </c>
      <c r="C7" s="25"/>
      <c r="D7" s="25"/>
      <c r="E7" s="108"/>
      <c r="F7" s="36"/>
    </row>
    <row r="8" spans="1:9" s="26" customFormat="1" ht="90">
      <c r="A8" s="49"/>
      <c r="B8" s="46" t="s">
        <v>630</v>
      </c>
      <c r="C8" s="25"/>
      <c r="D8" s="25"/>
      <c r="E8" s="108"/>
      <c r="F8" s="36"/>
    </row>
    <row r="9" spans="1:9" s="26" customFormat="1" ht="11.25">
      <c r="A9" s="49"/>
      <c r="B9" s="46"/>
      <c r="C9" s="25"/>
      <c r="D9" s="25"/>
      <c r="E9" s="108"/>
      <c r="F9" s="36"/>
    </row>
    <row r="10" spans="1:9" s="26" customFormat="1" ht="22.5">
      <c r="A10" s="342"/>
      <c r="B10" s="46" t="s">
        <v>631</v>
      </c>
      <c r="C10" s="35"/>
      <c r="D10" s="25"/>
      <c r="E10" s="381"/>
      <c r="G10" s="25"/>
      <c r="H10" s="444"/>
      <c r="I10" s="25"/>
    </row>
    <row r="11" spans="1:9" s="26" customFormat="1" ht="22.5">
      <c r="A11" s="482" t="s">
        <v>81</v>
      </c>
      <c r="B11" s="46" t="s">
        <v>2534</v>
      </c>
      <c r="C11" s="35"/>
      <c r="D11" s="25"/>
      <c r="E11" s="381"/>
      <c r="G11" s="25"/>
      <c r="H11" s="444"/>
      <c r="I11" s="25"/>
    </row>
    <row r="12" spans="1:9" s="26" customFormat="1" ht="22.5">
      <c r="A12" s="482" t="s">
        <v>81</v>
      </c>
      <c r="B12" s="46" t="s">
        <v>2535</v>
      </c>
      <c r="C12" s="35"/>
      <c r="D12" s="25"/>
      <c r="E12" s="381"/>
      <c r="G12" s="25"/>
      <c r="H12" s="444"/>
      <c r="I12" s="25"/>
    </row>
    <row r="13" spans="1:9" s="26" customFormat="1" ht="22.5">
      <c r="A13" s="482" t="s">
        <v>81</v>
      </c>
      <c r="B13" s="46" t="s">
        <v>2536</v>
      </c>
      <c r="C13" s="35"/>
      <c r="D13" s="25"/>
      <c r="E13" s="381"/>
      <c r="G13" s="25"/>
      <c r="H13" s="444"/>
      <c r="I13" s="25"/>
    </row>
    <row r="14" spans="1:9" s="26" customFormat="1" ht="22.5">
      <c r="A14" s="482" t="s">
        <v>81</v>
      </c>
      <c r="B14" s="46" t="s">
        <v>2537</v>
      </c>
      <c r="C14" s="35"/>
      <c r="D14" s="25"/>
      <c r="E14" s="381"/>
      <c r="G14" s="25"/>
      <c r="H14" s="444"/>
      <c r="I14" s="25"/>
    </row>
    <row r="15" spans="1:9" s="26" customFormat="1" ht="11.25">
      <c r="A15" s="530"/>
      <c r="B15" s="37"/>
      <c r="C15" s="25"/>
      <c r="D15" s="25"/>
      <c r="E15" s="108"/>
      <c r="F15" s="36"/>
    </row>
    <row r="16" spans="1:9" s="26" customFormat="1" ht="11.25">
      <c r="A16" s="530"/>
      <c r="B16" s="148" t="s">
        <v>123</v>
      </c>
      <c r="C16" s="25"/>
      <c r="D16" s="25"/>
      <c r="E16" s="108"/>
      <c r="F16" s="36"/>
    </row>
    <row r="17" spans="1:9" s="26" customFormat="1" ht="22.5">
      <c r="A17" s="531"/>
      <c r="B17" s="24" t="s">
        <v>632</v>
      </c>
      <c r="C17" s="70"/>
      <c r="D17" s="70"/>
      <c r="E17" s="381"/>
      <c r="F17" s="71"/>
      <c r="G17" s="25"/>
      <c r="H17" s="444"/>
      <c r="I17" s="25"/>
    </row>
    <row r="18" spans="1:9" s="46" customFormat="1" ht="22.5">
      <c r="A18" s="530" t="s">
        <v>81</v>
      </c>
      <c r="B18" s="46" t="s">
        <v>633</v>
      </c>
      <c r="E18" s="101"/>
    </row>
    <row r="19" spans="1:9" s="46" customFormat="1" ht="45">
      <c r="A19" s="530" t="s">
        <v>81</v>
      </c>
      <c r="B19" s="46" t="s">
        <v>634</v>
      </c>
      <c r="E19" s="101"/>
    </row>
    <row r="20" spans="1:9" s="46" customFormat="1" ht="22.5">
      <c r="A20" s="530" t="s">
        <v>81</v>
      </c>
      <c r="B20" s="46" t="s">
        <v>635</v>
      </c>
      <c r="E20" s="101"/>
    </row>
    <row r="21" spans="1:9" s="46" customFormat="1" ht="11.25">
      <c r="A21" s="530"/>
      <c r="E21" s="101"/>
    </row>
    <row r="22" spans="1:9" s="47" customFormat="1" ht="24">
      <c r="A22" s="532">
        <f>COUNT($A$1:A21)+1</f>
        <v>1</v>
      </c>
      <c r="B22" s="336" t="s">
        <v>642</v>
      </c>
      <c r="C22" s="324"/>
      <c r="D22" s="324"/>
      <c r="E22" s="379"/>
      <c r="F22" s="382"/>
    </row>
    <row r="23" spans="1:9" s="46" customFormat="1" ht="22.5">
      <c r="A23" s="80"/>
      <c r="B23" s="46" t="s">
        <v>651</v>
      </c>
      <c r="D23" s="413"/>
      <c r="E23" s="533"/>
      <c r="F23" s="528"/>
    </row>
    <row r="24" spans="1:9" s="46" customFormat="1" ht="11.25">
      <c r="A24" s="80"/>
      <c r="B24" s="46" t="s">
        <v>643</v>
      </c>
      <c r="D24" s="413"/>
      <c r="E24" s="533"/>
      <c r="F24" s="528"/>
    </row>
    <row r="25" spans="1:9" s="46" customFormat="1" ht="11.25">
      <c r="A25" s="80"/>
      <c r="B25" s="46" t="s">
        <v>207</v>
      </c>
      <c r="D25" s="413"/>
      <c r="E25" s="533"/>
      <c r="F25" s="528"/>
    </row>
    <row r="26" spans="1:9" s="46" customFormat="1" ht="22.5">
      <c r="A26" s="80"/>
      <c r="B26" s="46" t="s">
        <v>208</v>
      </c>
      <c r="D26" s="413"/>
      <c r="E26" s="533"/>
      <c r="F26" s="528"/>
    </row>
    <row r="27" spans="1:9" s="46" customFormat="1" ht="11.25">
      <c r="A27" s="80"/>
      <c r="B27" s="46" t="s">
        <v>650</v>
      </c>
      <c r="D27" s="413"/>
      <c r="E27" s="533"/>
      <c r="F27" s="528"/>
    </row>
    <row r="28" spans="1:9" s="26" customFormat="1" ht="11.25">
      <c r="A28" s="64"/>
      <c r="B28" s="492" t="s">
        <v>649</v>
      </c>
      <c r="C28" s="35" t="s">
        <v>14</v>
      </c>
      <c r="D28" s="25">
        <v>325</v>
      </c>
      <c r="E28" s="108"/>
      <c r="F28" s="38" t="str">
        <f>IF(OR(OR(E28=0,E28=""),OR(D28=0,D28="")),"",D28*E28)</f>
        <v/>
      </c>
    </row>
    <row r="29" spans="1:9" s="46" customFormat="1" ht="11.25">
      <c r="A29" s="530"/>
      <c r="E29" s="101"/>
    </row>
    <row r="30" spans="1:9" s="47" customFormat="1" ht="24">
      <c r="A30" s="532">
        <f>COUNT($A$1:A29)+1</f>
        <v>2</v>
      </c>
      <c r="B30" s="336" t="s">
        <v>645</v>
      </c>
      <c r="C30" s="324"/>
      <c r="D30" s="324"/>
      <c r="E30" s="379"/>
      <c r="F30" s="382"/>
    </row>
    <row r="31" spans="1:9" s="46" customFormat="1" ht="33.75">
      <c r="A31" s="80"/>
      <c r="B31" s="46" t="s">
        <v>646</v>
      </c>
      <c r="D31" s="413"/>
      <c r="E31" s="533"/>
      <c r="F31" s="528"/>
    </row>
    <row r="32" spans="1:9" s="46" customFormat="1" ht="22.5">
      <c r="A32" s="80"/>
      <c r="B32" s="46" t="s">
        <v>648</v>
      </c>
      <c r="D32" s="413"/>
      <c r="E32" s="533"/>
      <c r="F32" s="528"/>
    </row>
    <row r="33" spans="1:6" s="46" customFormat="1" ht="11.25">
      <c r="A33" s="80"/>
      <c r="B33" s="46" t="s">
        <v>647</v>
      </c>
      <c r="D33" s="413"/>
      <c r="E33" s="533"/>
      <c r="F33" s="528"/>
    </row>
    <row r="34" spans="1:6" s="26" customFormat="1" ht="11.25">
      <c r="A34" s="64"/>
      <c r="B34" s="492" t="s">
        <v>644</v>
      </c>
      <c r="C34" s="35" t="s">
        <v>8</v>
      </c>
      <c r="D34" s="25">
        <v>60</v>
      </c>
      <c r="E34" s="108"/>
      <c r="F34" s="38" t="str">
        <f>IF(OR(OR(E34=0,E34=""),OR(D34=0,D34="")),"",D34*E34)</f>
        <v/>
      </c>
    </row>
    <row r="35" spans="1:6" s="26" customFormat="1" ht="11.25">
      <c r="A35" s="526"/>
      <c r="B35" s="527"/>
      <c r="C35" s="527"/>
      <c r="D35" s="527"/>
      <c r="E35" s="108"/>
      <c r="F35" s="36"/>
    </row>
    <row r="36" spans="1:6" s="47" customFormat="1" ht="24">
      <c r="A36" s="532">
        <f>COUNT($A$1:A35)+1</f>
        <v>3</v>
      </c>
      <c r="B36" s="336" t="s">
        <v>636</v>
      </c>
      <c r="C36" s="324"/>
      <c r="D36" s="324"/>
      <c r="E36" s="379"/>
      <c r="F36" s="382"/>
    </row>
    <row r="37" spans="1:6" s="46" customFormat="1" ht="22.5">
      <c r="A37" s="80"/>
      <c r="B37" s="46" t="s">
        <v>637</v>
      </c>
      <c r="D37" s="413"/>
      <c r="E37" s="533"/>
      <c r="F37" s="528"/>
    </row>
    <row r="38" spans="1:6" s="46" customFormat="1" ht="45">
      <c r="A38" s="80"/>
      <c r="B38" s="46" t="s">
        <v>638</v>
      </c>
      <c r="D38" s="413"/>
      <c r="E38" s="533"/>
      <c r="F38" s="528"/>
    </row>
    <row r="39" spans="1:6" s="46" customFormat="1" ht="22.5">
      <c r="A39" s="80"/>
      <c r="B39" s="46" t="s">
        <v>208</v>
      </c>
      <c r="D39" s="413"/>
      <c r="E39" s="533"/>
      <c r="F39" s="528"/>
    </row>
    <row r="40" spans="1:6" s="39" customFormat="1" ht="22.5">
      <c r="A40" s="64" t="s">
        <v>41</v>
      </c>
      <c r="B40" s="127" t="s">
        <v>639</v>
      </c>
      <c r="C40" s="63" t="s">
        <v>14</v>
      </c>
      <c r="D40" s="40">
        <v>360</v>
      </c>
      <c r="E40" s="381"/>
      <c r="F40" s="38" t="str">
        <f t="shared" ref="F40:F42" si="0">IF(OR(OR(E40=0,E40=""),OR(D40=0,D40="")),"",D40*E40)</f>
        <v/>
      </c>
    </row>
    <row r="41" spans="1:6" s="39" customFormat="1" ht="22.5">
      <c r="A41" s="64" t="s">
        <v>42</v>
      </c>
      <c r="B41" s="127" t="s">
        <v>640</v>
      </c>
      <c r="C41" s="63" t="s">
        <v>16</v>
      </c>
      <c r="D41" s="40">
        <v>0.8</v>
      </c>
      <c r="E41" s="381"/>
      <c r="F41" s="38" t="str">
        <f t="shared" si="0"/>
        <v/>
      </c>
    </row>
    <row r="42" spans="1:6" s="39" customFormat="1" ht="11.25">
      <c r="A42" s="64" t="s">
        <v>40</v>
      </c>
      <c r="B42" s="127" t="s">
        <v>641</v>
      </c>
      <c r="C42" s="63" t="s">
        <v>6</v>
      </c>
      <c r="D42" s="40">
        <v>80</v>
      </c>
      <c r="E42" s="381"/>
      <c r="F42" s="38" t="str">
        <f t="shared" si="0"/>
        <v/>
      </c>
    </row>
    <row r="43" spans="1:6">
      <c r="E43" s="480"/>
    </row>
    <row r="44" spans="1:6" s="47" customFormat="1" ht="12">
      <c r="A44" s="532">
        <f>COUNT($A$1:A43)+1</f>
        <v>4</v>
      </c>
      <c r="B44" s="336" t="s">
        <v>1316</v>
      </c>
      <c r="C44" s="324"/>
      <c r="D44" s="324"/>
      <c r="E44" s="379"/>
      <c r="F44" s="382"/>
    </row>
    <row r="45" spans="1:6" s="46" customFormat="1" ht="22.5">
      <c r="A45" s="80"/>
      <c r="B45" s="46" t="s">
        <v>2550</v>
      </c>
      <c r="D45" s="413"/>
      <c r="E45" s="533"/>
      <c r="F45" s="528"/>
    </row>
    <row r="46" spans="1:6" s="46" customFormat="1" ht="11.25">
      <c r="A46" s="80"/>
      <c r="B46" s="46" t="s">
        <v>1318</v>
      </c>
      <c r="D46" s="413"/>
      <c r="E46" s="533"/>
      <c r="F46" s="528"/>
    </row>
    <row r="47" spans="1:6" s="46" customFormat="1" ht="33.75">
      <c r="A47" s="80"/>
      <c r="B47" s="46" t="s">
        <v>1317</v>
      </c>
      <c r="D47" s="413"/>
      <c r="E47" s="533"/>
      <c r="F47" s="528"/>
    </row>
    <row r="48" spans="1:6" s="46" customFormat="1" ht="22.5">
      <c r="A48" s="80"/>
      <c r="B48" s="46" t="s">
        <v>208</v>
      </c>
      <c r="D48" s="413"/>
      <c r="E48" s="533"/>
      <c r="F48" s="528"/>
    </row>
    <row r="49" spans="1:6" s="39" customFormat="1" ht="11.25">
      <c r="A49" s="64" t="s">
        <v>41</v>
      </c>
      <c r="B49" s="407" t="s">
        <v>1319</v>
      </c>
      <c r="C49" s="63" t="s">
        <v>13</v>
      </c>
      <c r="D49" s="40">
        <v>17</v>
      </c>
      <c r="E49" s="381"/>
      <c r="F49" s="38" t="str">
        <f t="shared" ref="F49:F52" si="1">IF(OR(OR(E49=0,E49=""),OR(D49=0,D49="")),"",D49*E49)</f>
        <v/>
      </c>
    </row>
    <row r="50" spans="1:6" s="39" customFormat="1" ht="11.25">
      <c r="A50" s="64" t="s">
        <v>42</v>
      </c>
      <c r="B50" s="407" t="s">
        <v>1320</v>
      </c>
      <c r="C50" s="63" t="s">
        <v>13</v>
      </c>
      <c r="D50" s="40">
        <v>2</v>
      </c>
      <c r="E50" s="381"/>
      <c r="F50" s="38" t="str">
        <f t="shared" ref="F50" si="2">IF(OR(OR(E50=0,E50=""),OR(D50=0,D50="")),"",D50*E50)</f>
        <v/>
      </c>
    </row>
    <row r="51" spans="1:6" s="39" customFormat="1" ht="22.5">
      <c r="A51" s="64" t="s">
        <v>40</v>
      </c>
      <c r="B51" s="407" t="s">
        <v>1321</v>
      </c>
      <c r="C51" s="63" t="s">
        <v>13</v>
      </c>
      <c r="D51" s="40">
        <v>2</v>
      </c>
      <c r="E51" s="381"/>
      <c r="F51" s="38" t="str">
        <f t="shared" ref="F51" si="3">IF(OR(OR(E51=0,E51=""),OR(D51=0,D51="")),"",D51*E51)</f>
        <v/>
      </c>
    </row>
    <row r="52" spans="1:6" s="39" customFormat="1" ht="22.5">
      <c r="A52" s="64" t="s">
        <v>43</v>
      </c>
      <c r="B52" s="407" t="s">
        <v>1322</v>
      </c>
      <c r="C52" s="63" t="s">
        <v>13</v>
      </c>
      <c r="D52" s="40">
        <v>1</v>
      </c>
      <c r="E52" s="381"/>
      <c r="F52" s="38" t="str">
        <f t="shared" si="1"/>
        <v/>
      </c>
    </row>
    <row r="53" spans="1:6" s="30" customFormat="1">
      <c r="A53" s="456"/>
      <c r="B53" s="46"/>
      <c r="C53" s="63"/>
      <c r="D53" s="40"/>
      <c r="E53" s="381"/>
      <c r="F53" s="38"/>
    </row>
    <row r="54" spans="1:6" s="30" customFormat="1">
      <c r="A54" s="456"/>
      <c r="B54" s="46"/>
      <c r="C54" s="63"/>
      <c r="D54" s="40"/>
      <c r="E54" s="381"/>
      <c r="F54" s="38"/>
    </row>
    <row r="55" spans="1:6" s="39" customFormat="1" ht="11.25">
      <c r="A55" s="64"/>
      <c r="B55" s="375"/>
      <c r="C55" s="63"/>
      <c r="D55" s="40"/>
      <c r="E55" s="381"/>
      <c r="F55" s="38" t="str">
        <f t="shared" ref="F55" si="4">IF(OR(OR(E55=0,E55=""),OR(D55=0,D55="")),"",D55*E55)</f>
        <v/>
      </c>
    </row>
    <row r="56" spans="1:6">
      <c r="A56" s="50"/>
      <c r="B56" s="373"/>
      <c r="C56" s="23"/>
      <c r="E56" s="107"/>
    </row>
    <row r="57" spans="1:6" s="48" customFormat="1" ht="15.75">
      <c r="A57" s="120" t="str">
        <f>A3</f>
        <v>A.VII.</v>
      </c>
      <c r="B57" s="116" t="s">
        <v>206</v>
      </c>
      <c r="C57" s="119"/>
      <c r="D57" s="118"/>
      <c r="E57" s="119"/>
      <c r="F57" s="117" t="str">
        <f>IF(SUM(F1:F56)&gt;0,SUM(F1:F56),"")</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2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288"/>
  <sheetViews>
    <sheetView showZeros="0" tabSelected="1" view="pageBreakPreview" zoomScale="120" zoomScaleNormal="100" zoomScaleSheetLayoutView="120" workbookViewId="0">
      <selection activeCell="B10" sqref="B10"/>
    </sheetView>
  </sheetViews>
  <sheetFormatPr defaultColWidth="9.140625" defaultRowHeight="12.75"/>
  <cols>
    <col min="1" max="1" width="7.28515625" style="15" customWidth="1"/>
    <col min="2" max="2" width="45.42578125" style="15" customWidth="1"/>
    <col min="3" max="3" width="6.140625" style="15" customWidth="1"/>
    <col min="4" max="4" width="9.28515625" style="23" customWidth="1"/>
    <col min="5" max="5" width="8.7109375" style="15" customWidth="1"/>
    <col min="6" max="6" width="12.28515625" style="33" customWidth="1"/>
    <col min="7" max="8" width="9.140625" style="15"/>
    <col min="9" max="9" width="9.140625" style="34"/>
    <col min="10" max="16384" width="9.140625" style="15"/>
  </cols>
  <sheetData>
    <row r="1" spans="1:9" s="843" customFormat="1" ht="12" thickBot="1">
      <c r="A1" s="838" t="s">
        <v>2671</v>
      </c>
      <c r="B1" s="839" t="s">
        <v>2672</v>
      </c>
      <c r="C1" s="840" t="s">
        <v>2673</v>
      </c>
      <c r="D1" s="841" t="s">
        <v>2674</v>
      </c>
      <c r="E1" s="840" t="s">
        <v>2675</v>
      </c>
      <c r="F1" s="842" t="s">
        <v>2676</v>
      </c>
    </row>
    <row r="2" spans="1:9" s="26" customFormat="1" ht="12" thickTop="1">
      <c r="A2" s="49"/>
      <c r="B2" s="37"/>
      <c r="C2" s="25"/>
      <c r="D2" s="25"/>
      <c r="E2" s="35"/>
      <c r="F2" s="36"/>
    </row>
    <row r="3" spans="1:9" s="48" customFormat="1" ht="15.75">
      <c r="A3" s="51" t="s">
        <v>36</v>
      </c>
      <c r="B3" s="72" t="s">
        <v>7</v>
      </c>
      <c r="C3" s="52"/>
      <c r="D3" s="52"/>
      <c r="E3" s="377"/>
      <c r="F3" s="54"/>
    </row>
    <row r="4" spans="1:9" s="48" customFormat="1" ht="15.75">
      <c r="A4" s="55"/>
      <c r="B4" s="104"/>
      <c r="C4" s="56"/>
      <c r="D4" s="56"/>
      <c r="E4" s="378"/>
      <c r="F4" s="57"/>
    </row>
    <row r="5" spans="1:9" s="26" customFormat="1" ht="11.25">
      <c r="A5" s="49"/>
      <c r="B5" s="103" t="s">
        <v>5</v>
      </c>
      <c r="C5" s="25"/>
      <c r="D5" s="25"/>
      <c r="E5" s="108"/>
      <c r="F5" s="36"/>
    </row>
    <row r="6" spans="1:9" s="26" customFormat="1" ht="22.5">
      <c r="A6" s="49"/>
      <c r="B6" s="37" t="s">
        <v>173</v>
      </c>
      <c r="C6" s="25"/>
      <c r="D6" s="25"/>
      <c r="E6" s="108"/>
      <c r="F6" s="36"/>
    </row>
    <row r="7" spans="1:9" s="26" customFormat="1" ht="11.25">
      <c r="A7" s="49"/>
      <c r="B7" s="46" t="s">
        <v>2</v>
      </c>
      <c r="C7" s="25"/>
      <c r="D7" s="25"/>
      <c r="E7" s="108"/>
      <c r="F7" s="36"/>
    </row>
    <row r="8" spans="1:9" s="26" customFormat="1" ht="22.5">
      <c r="A8" s="342"/>
      <c r="B8" s="46" t="s">
        <v>91</v>
      </c>
      <c r="C8" s="35"/>
      <c r="D8" s="25"/>
      <c r="E8" s="381"/>
      <c r="G8" s="25"/>
      <c r="H8" s="444"/>
      <c r="I8" s="25"/>
    </row>
    <row r="9" spans="1:9" s="26" customFormat="1" ht="11.25">
      <c r="A9" s="342" t="s">
        <v>81</v>
      </c>
      <c r="B9" s="46" t="s">
        <v>2538</v>
      </c>
      <c r="C9" s="35"/>
      <c r="D9" s="25"/>
      <c r="E9" s="381"/>
      <c r="G9" s="25"/>
      <c r="H9" s="444"/>
      <c r="I9" s="25"/>
    </row>
    <row r="10" spans="1:9" s="26" customFormat="1" ht="22.5">
      <c r="A10" s="342" t="s">
        <v>81</v>
      </c>
      <c r="B10" s="46" t="s">
        <v>2539</v>
      </c>
      <c r="C10" s="35"/>
      <c r="D10" s="25"/>
      <c r="E10" s="381"/>
      <c r="G10" s="25"/>
      <c r="H10" s="444"/>
      <c r="I10" s="25"/>
    </row>
    <row r="11" spans="1:9" s="26" customFormat="1" ht="22.5">
      <c r="A11" s="342" t="s">
        <v>81</v>
      </c>
      <c r="B11" s="46" t="s">
        <v>2540</v>
      </c>
      <c r="C11" s="35"/>
      <c r="D11" s="25"/>
      <c r="E11" s="381"/>
      <c r="G11" s="25"/>
      <c r="H11" s="444"/>
      <c r="I11" s="25"/>
    </row>
    <row r="12" spans="1:9" s="26" customFormat="1" ht="11.25">
      <c r="A12" s="342" t="s">
        <v>81</v>
      </c>
      <c r="B12" s="46" t="s">
        <v>2541</v>
      </c>
      <c r="C12" s="35"/>
      <c r="D12" s="25"/>
      <c r="E12" s="381"/>
      <c r="G12" s="25"/>
      <c r="H12" s="444"/>
      <c r="I12" s="25"/>
    </row>
    <row r="13" spans="1:9" s="26" customFormat="1" ht="11.25">
      <c r="A13" s="342" t="s">
        <v>81</v>
      </c>
      <c r="B13" s="46" t="s">
        <v>2542</v>
      </c>
      <c r="C13" s="35"/>
      <c r="D13" s="25"/>
      <c r="E13" s="381"/>
      <c r="G13" s="25"/>
      <c r="H13" s="444"/>
      <c r="I13" s="25"/>
    </row>
    <row r="14" spans="1:9" s="26" customFormat="1" ht="11.25">
      <c r="A14" s="49"/>
      <c r="B14" s="37"/>
      <c r="C14" s="25"/>
      <c r="D14" s="25"/>
      <c r="E14" s="108"/>
      <c r="F14" s="36"/>
    </row>
    <row r="15" spans="1:9" s="26" customFormat="1" ht="11.25">
      <c r="A15" s="49"/>
      <c r="B15" s="24" t="s">
        <v>123</v>
      </c>
      <c r="C15" s="25"/>
      <c r="D15" s="25"/>
      <c r="E15" s="108"/>
      <c r="F15" s="36"/>
    </row>
    <row r="16" spans="1:9" s="26" customFormat="1" ht="22.5">
      <c r="A16" s="69"/>
      <c r="B16" s="24" t="s">
        <v>174</v>
      </c>
      <c r="C16" s="70"/>
      <c r="D16" s="70"/>
      <c r="E16" s="381"/>
      <c r="F16" s="71"/>
      <c r="G16" s="25"/>
      <c r="H16" s="444"/>
      <c r="I16" s="25"/>
    </row>
    <row r="17" spans="1:9" s="46" customFormat="1" ht="56.25">
      <c r="A17" s="49" t="s">
        <v>81</v>
      </c>
      <c r="B17" s="46" t="s">
        <v>175</v>
      </c>
      <c r="E17" s="101"/>
    </row>
    <row r="18" spans="1:9" s="46" customFormat="1" ht="11.25">
      <c r="A18" s="49" t="s">
        <v>81</v>
      </c>
      <c r="B18" s="46" t="s">
        <v>177</v>
      </c>
      <c r="E18" s="101"/>
    </row>
    <row r="19" spans="1:9" s="26" customFormat="1" ht="33.75">
      <c r="A19" s="49" t="s">
        <v>81</v>
      </c>
      <c r="B19" s="37" t="s">
        <v>178</v>
      </c>
      <c r="C19" s="25"/>
      <c r="D19" s="25"/>
      <c r="E19" s="108"/>
      <c r="F19" s="36"/>
    </row>
    <row r="20" spans="1:9" s="26" customFormat="1" ht="45">
      <c r="A20" s="49" t="s">
        <v>81</v>
      </c>
      <c r="B20" s="37" t="s">
        <v>176</v>
      </c>
      <c r="C20" s="25"/>
      <c r="D20" s="25"/>
      <c r="E20" s="108"/>
      <c r="F20" s="36"/>
    </row>
    <row r="21" spans="1:9" s="26" customFormat="1" ht="56.25">
      <c r="A21" s="49"/>
      <c r="B21" s="24" t="s">
        <v>324</v>
      </c>
      <c r="C21" s="25"/>
      <c r="D21" s="25"/>
      <c r="E21" s="108"/>
      <c r="F21" s="36"/>
    </row>
    <row r="22" spans="1:9" s="26" customFormat="1" ht="11.25">
      <c r="A22" s="49"/>
      <c r="B22" s="37"/>
      <c r="C22" s="25"/>
      <c r="D22" s="25"/>
      <c r="E22" s="108"/>
      <c r="F22" s="36"/>
    </row>
    <row r="23" spans="1:9" s="47" customFormat="1" ht="12">
      <c r="A23" s="534">
        <f>COUNT($A$1:A22)+1</f>
        <v>1</v>
      </c>
      <c r="B23" s="336" t="s">
        <v>56</v>
      </c>
      <c r="C23" s="324"/>
      <c r="D23" s="324"/>
      <c r="E23" s="379"/>
      <c r="F23" s="382"/>
    </row>
    <row r="24" spans="1:9" s="26" customFormat="1" ht="22.5">
      <c r="A24" s="342"/>
      <c r="B24" s="46" t="s">
        <v>57</v>
      </c>
      <c r="C24" s="35"/>
      <c r="D24" s="25"/>
      <c r="E24" s="381"/>
      <c r="G24" s="25"/>
      <c r="H24" s="444"/>
      <c r="I24" s="25"/>
    </row>
    <row r="25" spans="1:9" s="26" customFormat="1" ht="11.25">
      <c r="A25" s="342"/>
      <c r="B25" s="46" t="s">
        <v>58</v>
      </c>
      <c r="C25" s="35"/>
      <c r="D25" s="25"/>
      <c r="E25" s="381"/>
      <c r="G25" s="25"/>
      <c r="H25" s="444"/>
      <c r="I25" s="25"/>
    </row>
    <row r="26" spans="1:9" s="26" customFormat="1" ht="22.5">
      <c r="A26" s="342"/>
      <c r="B26" s="46" t="s">
        <v>0</v>
      </c>
      <c r="C26" s="35"/>
      <c r="D26" s="25"/>
      <c r="E26" s="381"/>
      <c r="G26" s="25"/>
      <c r="H26" s="444"/>
      <c r="I26" s="25"/>
    </row>
    <row r="27" spans="1:9" s="26" customFormat="1" ht="22.5">
      <c r="A27" s="342"/>
      <c r="B27" s="46" t="s">
        <v>90</v>
      </c>
      <c r="C27" s="35"/>
      <c r="D27" s="25"/>
      <c r="E27" s="381"/>
      <c r="G27" s="25"/>
      <c r="H27" s="444"/>
      <c r="I27" s="25"/>
    </row>
    <row r="28" spans="1:9" s="26" customFormat="1" ht="11.25">
      <c r="A28" s="342"/>
      <c r="B28" s="46" t="s">
        <v>48</v>
      </c>
      <c r="C28" s="35"/>
      <c r="D28" s="25"/>
      <c r="E28" s="381"/>
      <c r="G28" s="25"/>
      <c r="H28" s="444"/>
      <c r="I28" s="25"/>
    </row>
    <row r="29" spans="1:9" s="26" customFormat="1" ht="67.5" customHeight="1">
      <c r="A29" s="342"/>
      <c r="B29" s="46" t="s">
        <v>67</v>
      </c>
      <c r="C29" s="35"/>
      <c r="D29" s="25"/>
      <c r="E29" s="381"/>
      <c r="G29" s="25"/>
      <c r="H29" s="444"/>
      <c r="I29" s="25"/>
    </row>
    <row r="30" spans="1:9" s="26" customFormat="1" ht="22.5">
      <c r="A30" s="342"/>
      <c r="B30" s="46" t="s">
        <v>1</v>
      </c>
      <c r="C30" s="35"/>
      <c r="D30" s="25"/>
      <c r="E30" s="381"/>
      <c r="G30" s="25"/>
      <c r="H30" s="444"/>
      <c r="I30" s="25"/>
    </row>
    <row r="31" spans="1:9" s="26" customFormat="1" ht="11.25">
      <c r="A31" s="342"/>
      <c r="B31" s="46" t="s">
        <v>3</v>
      </c>
      <c r="C31" s="35"/>
      <c r="D31" s="25"/>
      <c r="E31" s="381"/>
      <c r="G31" s="25"/>
      <c r="H31" s="444"/>
      <c r="I31" s="25"/>
    </row>
    <row r="32" spans="1:9" s="26" customFormat="1" ht="11.25">
      <c r="A32" s="342"/>
      <c r="B32" s="46" t="s">
        <v>10</v>
      </c>
      <c r="C32" s="35"/>
      <c r="D32" s="25"/>
      <c r="E32" s="381"/>
      <c r="G32" s="25"/>
      <c r="H32" s="444"/>
      <c r="I32" s="25"/>
    </row>
    <row r="33" spans="1:9" s="26" customFormat="1" ht="11.25">
      <c r="A33" s="342"/>
      <c r="B33" s="46" t="s">
        <v>59</v>
      </c>
      <c r="C33" s="35"/>
      <c r="D33" s="25"/>
      <c r="E33" s="381"/>
      <c r="G33" s="25"/>
      <c r="H33" s="444"/>
      <c r="I33" s="25"/>
    </row>
    <row r="34" spans="1:9" s="26" customFormat="1" ht="11.25">
      <c r="A34" s="342"/>
      <c r="B34" s="46" t="s">
        <v>11</v>
      </c>
      <c r="C34" s="35"/>
      <c r="D34" s="25"/>
      <c r="E34" s="381"/>
      <c r="G34" s="25"/>
      <c r="H34" s="444"/>
      <c r="I34" s="25"/>
    </row>
    <row r="35" spans="1:9" s="26" customFormat="1" ht="11.25">
      <c r="A35" s="342"/>
      <c r="B35" s="24" t="s">
        <v>461</v>
      </c>
      <c r="C35" s="35"/>
      <c r="D35" s="25"/>
      <c r="E35" s="381"/>
      <c r="G35" s="25"/>
      <c r="H35" s="444"/>
      <c r="I35" s="25"/>
    </row>
    <row r="36" spans="1:9" s="26" customFormat="1" ht="67.5">
      <c r="A36" s="64" t="s">
        <v>41</v>
      </c>
      <c r="B36" s="492" t="s">
        <v>464</v>
      </c>
      <c r="C36" s="35" t="s">
        <v>14</v>
      </c>
      <c r="D36" s="25">
        <v>820</v>
      </c>
      <c r="E36" s="108"/>
      <c r="F36" s="38" t="str">
        <f t="shared" ref="F36:F41" si="0">IF(OR(OR(E36=0,E36=""),OR(D36=0,D36="")),"",D36*E36)</f>
        <v/>
      </c>
    </row>
    <row r="37" spans="1:9" s="26" customFormat="1" ht="33.75">
      <c r="A37" s="64" t="s">
        <v>42</v>
      </c>
      <c r="B37" s="492" t="s">
        <v>462</v>
      </c>
      <c r="C37" s="35" t="s">
        <v>14</v>
      </c>
      <c r="D37" s="25">
        <v>80</v>
      </c>
      <c r="E37" s="108"/>
      <c r="F37" s="38" t="str">
        <f>IF(OR(OR(E37=0,E37=""),OR(D37=0,D37="")),"",D37*E37)</f>
        <v/>
      </c>
    </row>
    <row r="38" spans="1:9" s="26" customFormat="1" ht="11.25">
      <c r="A38" s="64"/>
      <c r="B38" s="492"/>
      <c r="C38" s="35"/>
      <c r="D38" s="25"/>
      <c r="E38" s="108"/>
      <c r="F38" s="38"/>
    </row>
    <row r="39" spans="1:9" s="26" customFormat="1" ht="11.25">
      <c r="A39" s="64"/>
      <c r="B39" s="492" t="s">
        <v>463</v>
      </c>
      <c r="C39" s="35"/>
      <c r="D39" s="25"/>
      <c r="E39" s="108"/>
      <c r="F39" s="38"/>
    </row>
    <row r="40" spans="1:9" s="26" customFormat="1" ht="33.75">
      <c r="A40" s="64"/>
      <c r="B40" s="492" t="s">
        <v>465</v>
      </c>
      <c r="C40" s="35"/>
      <c r="D40" s="25"/>
      <c r="E40" s="108"/>
      <c r="F40" s="38"/>
    </row>
    <row r="41" spans="1:9" s="26" customFormat="1" ht="22.5">
      <c r="A41" s="64" t="s">
        <v>40</v>
      </c>
      <c r="B41" s="492" t="s">
        <v>466</v>
      </c>
      <c r="C41" s="35" t="s">
        <v>14</v>
      </c>
      <c r="D41" s="25">
        <v>85</v>
      </c>
      <c r="E41" s="108"/>
      <c r="F41" s="38" t="str">
        <f t="shared" si="0"/>
        <v/>
      </c>
    </row>
    <row r="42" spans="1:9" s="26" customFormat="1" ht="11.25">
      <c r="A42" s="49"/>
      <c r="B42" s="37"/>
      <c r="C42" s="25"/>
      <c r="D42" s="25"/>
      <c r="E42" s="108"/>
      <c r="F42" s="36"/>
    </row>
    <row r="43" spans="1:9" s="47" customFormat="1" ht="24">
      <c r="A43" s="534">
        <f>COUNT($A$1:A42)+1</f>
        <v>2</v>
      </c>
      <c r="B43" s="336" t="s">
        <v>467</v>
      </c>
      <c r="C43" s="324"/>
      <c r="D43" s="324"/>
      <c r="E43" s="379"/>
      <c r="F43" s="382"/>
    </row>
    <row r="44" spans="1:9" s="26" customFormat="1" ht="33.75">
      <c r="A44" s="342"/>
      <c r="B44" s="46" t="s">
        <v>308</v>
      </c>
      <c r="C44" s="35"/>
      <c r="D44" s="25"/>
      <c r="E44" s="381"/>
      <c r="G44" s="25"/>
      <c r="H44" s="444"/>
      <c r="I44" s="25"/>
    </row>
    <row r="45" spans="1:9" s="26" customFormat="1" ht="11.25">
      <c r="A45" s="342"/>
      <c r="B45" s="46" t="s">
        <v>58</v>
      </c>
      <c r="C45" s="35"/>
      <c r="D45" s="25"/>
      <c r="E45" s="381"/>
      <c r="G45" s="25"/>
      <c r="H45" s="444"/>
      <c r="I45" s="25"/>
    </row>
    <row r="46" spans="1:9" s="26" customFormat="1" ht="22.5">
      <c r="A46" s="342"/>
      <c r="B46" s="46" t="s">
        <v>0</v>
      </c>
      <c r="C46" s="35"/>
      <c r="D46" s="25"/>
      <c r="E46" s="381"/>
      <c r="G46" s="25"/>
      <c r="H46" s="444"/>
      <c r="I46" s="25"/>
    </row>
    <row r="47" spans="1:9" s="26" customFormat="1" ht="33.75">
      <c r="A47" s="342"/>
      <c r="B47" s="46" t="s">
        <v>309</v>
      </c>
      <c r="C47" s="35"/>
      <c r="D47" s="25"/>
      <c r="E47" s="381"/>
      <c r="G47" s="25"/>
      <c r="H47" s="444"/>
      <c r="I47" s="25"/>
    </row>
    <row r="48" spans="1:9" s="26" customFormat="1" ht="11.25">
      <c r="A48" s="342"/>
      <c r="B48" s="46" t="s">
        <v>310</v>
      </c>
      <c r="C48" s="35"/>
      <c r="D48" s="25"/>
      <c r="E48" s="381"/>
      <c r="G48" s="25"/>
      <c r="H48" s="444"/>
      <c r="I48" s="25"/>
    </row>
    <row r="49" spans="1:9" s="26" customFormat="1" ht="11.25">
      <c r="A49" s="342"/>
      <c r="B49" s="46" t="s">
        <v>2551</v>
      </c>
      <c r="C49" s="35"/>
      <c r="D49" s="25"/>
      <c r="E49" s="381"/>
      <c r="G49" s="25"/>
      <c r="H49" s="444"/>
      <c r="I49" s="25"/>
    </row>
    <row r="50" spans="1:9" s="26" customFormat="1" ht="22.5">
      <c r="A50" s="342"/>
      <c r="B50" s="46" t="s">
        <v>1</v>
      </c>
      <c r="C50" s="35"/>
      <c r="D50" s="25"/>
      <c r="E50" s="381"/>
      <c r="G50" s="25"/>
      <c r="H50" s="444"/>
      <c r="I50" s="25"/>
    </row>
    <row r="51" spans="1:9" s="26" customFormat="1" ht="11.25">
      <c r="A51" s="342"/>
      <c r="B51" s="46" t="s">
        <v>311</v>
      </c>
      <c r="C51" s="35"/>
      <c r="D51" s="25"/>
      <c r="E51" s="381"/>
      <c r="G51" s="25"/>
      <c r="H51" s="444"/>
      <c r="I51" s="25"/>
    </row>
    <row r="52" spans="1:9" s="26" customFormat="1" ht="11.25">
      <c r="A52" s="342"/>
      <c r="B52" s="46" t="s">
        <v>10</v>
      </c>
      <c r="C52" s="35"/>
      <c r="D52" s="25"/>
      <c r="E52" s="381"/>
      <c r="G52" s="25"/>
      <c r="H52" s="444"/>
      <c r="I52" s="25"/>
    </row>
    <row r="53" spans="1:9" s="26" customFormat="1" ht="11.25">
      <c r="A53" s="342"/>
      <c r="B53" s="46" t="s">
        <v>59</v>
      </c>
      <c r="C53" s="35"/>
      <c r="D53" s="25"/>
      <c r="E53" s="381"/>
      <c r="G53" s="25"/>
      <c r="H53" s="444"/>
      <c r="I53" s="25"/>
    </row>
    <row r="54" spans="1:9" s="26" customFormat="1" ht="11.25">
      <c r="A54" s="342"/>
      <c r="B54" s="46" t="s">
        <v>11</v>
      </c>
      <c r="C54" s="35"/>
      <c r="D54" s="25"/>
      <c r="E54" s="381"/>
      <c r="G54" s="25"/>
      <c r="H54" s="444"/>
      <c r="I54" s="25"/>
    </row>
    <row r="55" spans="1:9" s="39" customFormat="1" ht="22.5">
      <c r="A55" s="64"/>
      <c r="B55" s="73" t="s">
        <v>468</v>
      </c>
      <c r="C55" s="63" t="s">
        <v>14</v>
      </c>
      <c r="D55" s="40">
        <v>70</v>
      </c>
      <c r="E55" s="381"/>
      <c r="F55" s="38" t="str">
        <f>IF(OR(OR(E55=0,E55=""),OR(D55=0,D55="")),"",D55*E55)</f>
        <v/>
      </c>
      <c r="H55" s="350"/>
      <c r="I55" s="26"/>
    </row>
    <row r="56" spans="1:9" s="26" customFormat="1" ht="11.25">
      <c r="A56" s="49"/>
      <c r="B56" s="37"/>
      <c r="C56" s="25"/>
      <c r="D56" s="25"/>
      <c r="E56" s="108"/>
      <c r="F56" s="36"/>
    </row>
    <row r="57" spans="1:9" s="47" customFormat="1" ht="36">
      <c r="A57" s="534">
        <f>COUNT($A$1:A56)+1</f>
        <v>3</v>
      </c>
      <c r="B57" s="336" t="s">
        <v>675</v>
      </c>
      <c r="C57" s="324"/>
      <c r="D57" s="324"/>
      <c r="E57" s="379"/>
      <c r="F57" s="382"/>
    </row>
    <row r="58" spans="1:9" s="26" customFormat="1" ht="45">
      <c r="A58" s="342"/>
      <c r="B58" s="46" t="s">
        <v>678</v>
      </c>
      <c r="C58" s="35"/>
      <c r="D58" s="25"/>
      <c r="E58" s="381"/>
      <c r="G58" s="25"/>
      <c r="H58" s="444"/>
      <c r="I58" s="25"/>
    </row>
    <row r="59" spans="1:9" s="26" customFormat="1" ht="22.5">
      <c r="A59" s="342"/>
      <c r="B59" s="46" t="s">
        <v>676</v>
      </c>
      <c r="C59" s="35"/>
      <c r="D59" s="25"/>
      <c r="E59" s="381"/>
      <c r="G59" s="25"/>
      <c r="H59" s="444"/>
      <c r="I59" s="25"/>
    </row>
    <row r="60" spans="1:9" s="26" customFormat="1" ht="22.5">
      <c r="A60" s="342"/>
      <c r="B60" s="46" t="s">
        <v>0</v>
      </c>
      <c r="C60" s="35"/>
      <c r="D60" s="25"/>
      <c r="E60" s="381"/>
      <c r="G60" s="25"/>
      <c r="H60" s="444"/>
      <c r="I60" s="25"/>
    </row>
    <row r="61" spans="1:9" s="26" customFormat="1" ht="11.25">
      <c r="A61" s="342"/>
      <c r="B61" s="46" t="s">
        <v>677</v>
      </c>
      <c r="C61" s="35"/>
      <c r="D61" s="25"/>
      <c r="E61" s="381"/>
      <c r="G61" s="25"/>
      <c r="H61" s="444"/>
      <c r="I61" s="25"/>
    </row>
    <row r="62" spans="1:9" s="26" customFormat="1" ht="11.25">
      <c r="A62" s="342"/>
      <c r="B62" s="46" t="s">
        <v>10</v>
      </c>
      <c r="C62" s="35"/>
      <c r="D62" s="25"/>
      <c r="E62" s="381"/>
      <c r="G62" s="25"/>
      <c r="H62" s="444"/>
      <c r="I62" s="25"/>
    </row>
    <row r="63" spans="1:9" s="26" customFormat="1" ht="11.25">
      <c r="A63" s="342"/>
      <c r="B63" s="46" t="s">
        <v>59</v>
      </c>
      <c r="C63" s="35"/>
      <c r="D63" s="25"/>
      <c r="E63" s="381"/>
      <c r="G63" s="25"/>
      <c r="H63" s="444"/>
      <c r="I63" s="25"/>
    </row>
    <row r="64" spans="1:9" s="26" customFormat="1" ht="11.25">
      <c r="A64" s="342"/>
      <c r="B64" s="46" t="s">
        <v>11</v>
      </c>
      <c r="C64" s="35"/>
      <c r="D64" s="25"/>
      <c r="E64" s="381"/>
      <c r="G64" s="25"/>
      <c r="H64" s="444"/>
      <c r="I64" s="25"/>
    </row>
    <row r="65" spans="1:9" s="39" customFormat="1" ht="11.25">
      <c r="A65" s="64"/>
      <c r="B65" s="73"/>
      <c r="C65" s="63" t="s">
        <v>12</v>
      </c>
      <c r="D65" s="40">
        <v>1</v>
      </c>
      <c r="E65" s="381"/>
      <c r="F65" s="38" t="str">
        <f>IF(OR(OR(E65=0,E65=""),OR(D65=0,D65="")),"",D65*E65)</f>
        <v/>
      </c>
      <c r="H65" s="350"/>
      <c r="I65" s="26"/>
    </row>
    <row r="66" spans="1:9" s="26" customFormat="1" ht="11.25">
      <c r="A66" s="49"/>
      <c r="B66" s="37"/>
      <c r="C66" s="25"/>
      <c r="D66" s="25"/>
      <c r="E66" s="108"/>
      <c r="F66" s="36"/>
    </row>
    <row r="67" spans="1:9" s="47" customFormat="1" ht="24">
      <c r="A67" s="534">
        <f>COUNT($A$1:A66)+1</f>
        <v>4</v>
      </c>
      <c r="B67" s="336" t="s">
        <v>679</v>
      </c>
      <c r="C67" s="324"/>
      <c r="D67" s="324"/>
      <c r="E67" s="379"/>
      <c r="F67" s="382"/>
    </row>
    <row r="68" spans="1:9" s="26" customFormat="1" ht="11.25">
      <c r="A68" s="342"/>
      <c r="B68" s="46" t="s">
        <v>680</v>
      </c>
      <c r="C68" s="35"/>
      <c r="D68" s="25"/>
      <c r="E68" s="381"/>
      <c r="G68" s="25"/>
      <c r="H68" s="444"/>
      <c r="I68" s="25"/>
    </row>
    <row r="69" spans="1:9" s="26" customFormat="1" ht="22.5">
      <c r="A69" s="342"/>
      <c r="B69" s="46" t="s">
        <v>681</v>
      </c>
      <c r="C69" s="35"/>
      <c r="D69" s="25"/>
      <c r="E69" s="381"/>
      <c r="G69" s="25"/>
      <c r="H69" s="444"/>
      <c r="I69" s="25"/>
    </row>
    <row r="70" spans="1:9" s="26" customFormat="1" ht="22.5">
      <c r="A70" s="342"/>
      <c r="B70" s="46" t="s">
        <v>682</v>
      </c>
      <c r="C70" s="35"/>
      <c r="D70" s="25"/>
      <c r="E70" s="381"/>
      <c r="G70" s="25"/>
      <c r="H70" s="444"/>
      <c r="I70" s="25"/>
    </row>
    <row r="71" spans="1:9" s="26" customFormat="1" ht="11.25">
      <c r="A71" s="342"/>
      <c r="B71" s="46" t="s">
        <v>11</v>
      </c>
      <c r="C71" s="35"/>
      <c r="D71" s="25"/>
      <c r="E71" s="381"/>
      <c r="G71" s="25"/>
      <c r="H71" s="444"/>
      <c r="I71" s="25"/>
    </row>
    <row r="72" spans="1:9" s="39" customFormat="1" ht="11.25">
      <c r="A72" s="64"/>
      <c r="B72" s="73"/>
      <c r="C72" s="63" t="s">
        <v>12</v>
      </c>
      <c r="D72" s="40">
        <v>1</v>
      </c>
      <c r="E72" s="381"/>
      <c r="F72" s="38" t="str">
        <f>IF(OR(OR(E72=0,E72=""),OR(D72=0,D72="")),"",D72*E72)</f>
        <v/>
      </c>
      <c r="H72" s="350"/>
      <c r="I72" s="26"/>
    </row>
    <row r="73" spans="1:9" s="26" customFormat="1" ht="11.25">
      <c r="A73" s="49"/>
      <c r="B73" s="37"/>
      <c r="C73" s="25"/>
      <c r="D73" s="25"/>
      <c r="E73" s="108"/>
      <c r="F73" s="36"/>
    </row>
    <row r="74" spans="1:9" s="47" customFormat="1" ht="12">
      <c r="A74" s="534">
        <f>COUNT($A$1:A73)+1</f>
        <v>5</v>
      </c>
      <c r="B74" s="336" t="s">
        <v>683</v>
      </c>
      <c r="C74" s="324"/>
      <c r="D74" s="324"/>
      <c r="E74" s="379"/>
      <c r="F74" s="382"/>
    </row>
    <row r="75" spans="1:9" s="26" customFormat="1" ht="33.75">
      <c r="A75" s="346"/>
      <c r="B75" s="46" t="s">
        <v>684</v>
      </c>
      <c r="C75" s="35"/>
      <c r="D75" s="25"/>
      <c r="E75" s="108"/>
      <c r="F75" s="36"/>
    </row>
    <row r="76" spans="1:9" s="100" customFormat="1" ht="45">
      <c r="A76" s="325"/>
      <c r="B76" s="46" t="s">
        <v>685</v>
      </c>
      <c r="C76" s="445"/>
      <c r="D76" s="446"/>
      <c r="E76" s="108"/>
      <c r="F76" s="491"/>
    </row>
    <row r="77" spans="1:9" s="26" customFormat="1" ht="11.25">
      <c r="A77" s="346"/>
      <c r="B77" s="46" t="s">
        <v>11</v>
      </c>
      <c r="C77" s="35"/>
      <c r="D77" s="25"/>
      <c r="E77" s="108"/>
      <c r="F77" s="38" t="str">
        <f>IF(OR(OR(E77=0,E77=""),OR(D77=0,D77="")),"",D77*E77)</f>
        <v/>
      </c>
    </row>
    <row r="78" spans="1:9" s="26" customFormat="1" ht="11.25">
      <c r="A78" s="342"/>
      <c r="B78" s="127" t="s">
        <v>689</v>
      </c>
      <c r="C78" s="35"/>
      <c r="D78" s="25"/>
      <c r="E78" s="108"/>
      <c r="F78" s="36"/>
    </row>
    <row r="79" spans="1:9" s="26" customFormat="1" ht="22.5">
      <c r="A79" s="64" t="s">
        <v>41</v>
      </c>
      <c r="B79" s="492" t="s">
        <v>686</v>
      </c>
      <c r="C79" s="35" t="s">
        <v>12</v>
      </c>
      <c r="D79" s="25">
        <v>1</v>
      </c>
      <c r="E79" s="108"/>
      <c r="F79" s="38" t="str">
        <f>IF(OR(OR(E79=0,E79=""),OR(D79=0,D79="")),"",D79*E79)</f>
        <v/>
      </c>
    </row>
    <row r="80" spans="1:9" s="26" customFormat="1" ht="11.25">
      <c r="A80" s="64" t="s">
        <v>42</v>
      </c>
      <c r="B80" s="492" t="s">
        <v>687</v>
      </c>
      <c r="C80" s="35" t="s">
        <v>688</v>
      </c>
      <c r="D80" s="25">
        <v>30</v>
      </c>
      <c r="E80" s="108"/>
      <c r="F80" s="38" t="str">
        <f>IF(OR(OR(E80=0,E80=""),OR(D80=0,D80="")),"",D80*E80)</f>
        <v/>
      </c>
    </row>
    <row r="81" spans="1:9" s="39" customFormat="1" ht="11.25">
      <c r="A81" s="64"/>
      <c r="B81" s="73"/>
      <c r="C81" s="63"/>
      <c r="D81" s="40"/>
      <c r="E81" s="381"/>
      <c r="F81" s="38"/>
      <c r="H81" s="350"/>
      <c r="I81" s="26"/>
    </row>
    <row r="82" spans="1:9" s="39" customFormat="1" ht="11.25">
      <c r="A82" s="64"/>
      <c r="B82" s="73"/>
      <c r="C82" s="63"/>
      <c r="D82" s="40"/>
      <c r="E82" s="381"/>
      <c r="F82" s="38"/>
      <c r="H82" s="350"/>
      <c r="I82" s="26"/>
    </row>
    <row r="83" spans="1:9" s="39" customFormat="1" ht="11.25">
      <c r="A83" s="64"/>
      <c r="B83" s="73"/>
      <c r="C83" s="63"/>
      <c r="D83" s="40"/>
      <c r="E83" s="381"/>
      <c r="F83" s="38"/>
      <c r="H83" s="350"/>
      <c r="I83" s="26"/>
    </row>
    <row r="84" spans="1:9">
      <c r="A84" s="50"/>
      <c r="B84" s="373"/>
      <c r="C84" s="23"/>
      <c r="E84" s="107"/>
      <c r="H84" s="42"/>
      <c r="I84" s="43"/>
    </row>
    <row r="85" spans="1:9" s="48" customFormat="1" ht="15.75">
      <c r="A85" s="120" t="str">
        <f>A3</f>
        <v>A.VIII.</v>
      </c>
      <c r="B85" s="116" t="s">
        <v>66</v>
      </c>
      <c r="C85" s="119"/>
      <c r="D85" s="118"/>
      <c r="E85" s="119"/>
      <c r="F85" s="117" t="str">
        <f>IF(SUM(F1:F84)&gt;0,SUM(F1:F84),"")</f>
        <v/>
      </c>
    </row>
    <row r="86" spans="1:9">
      <c r="H86" s="42"/>
      <c r="I86" s="43"/>
    </row>
    <row r="87" spans="1:9">
      <c r="H87" s="42"/>
      <c r="I87" s="43"/>
    </row>
    <row r="88" spans="1:9">
      <c r="H88" s="42"/>
      <c r="I88" s="43"/>
    </row>
    <row r="89" spans="1:9">
      <c r="H89" s="42"/>
      <c r="I89" s="43"/>
    </row>
    <row r="90" spans="1:9">
      <c r="H90" s="42"/>
      <c r="I90" s="43"/>
    </row>
    <row r="91" spans="1:9">
      <c r="H91" s="42"/>
      <c r="I91" s="43"/>
    </row>
    <row r="92" spans="1:9">
      <c r="H92" s="42"/>
      <c r="I92" s="43"/>
    </row>
    <row r="93" spans="1:9">
      <c r="H93" s="42"/>
      <c r="I93" s="43"/>
    </row>
    <row r="94" spans="1:9">
      <c r="H94" s="42"/>
      <c r="I94" s="43"/>
    </row>
    <row r="95" spans="1:9">
      <c r="H95" s="42"/>
      <c r="I95" s="43"/>
    </row>
    <row r="96" spans="1:9">
      <c r="I96" s="45"/>
    </row>
    <row r="97" spans="8:9">
      <c r="H97" s="42"/>
      <c r="I97" s="43"/>
    </row>
    <row r="98" spans="8:9">
      <c r="H98" s="42"/>
      <c r="I98" s="43"/>
    </row>
    <row r="99" spans="8:9">
      <c r="H99" s="42"/>
      <c r="I99" s="43"/>
    </row>
    <row r="100" spans="8:9">
      <c r="H100" s="42"/>
      <c r="I100" s="43"/>
    </row>
    <row r="101" spans="8:9">
      <c r="H101" s="42"/>
      <c r="I101" s="43"/>
    </row>
    <row r="102" spans="8:9">
      <c r="H102" s="42"/>
      <c r="I102" s="43"/>
    </row>
    <row r="103" spans="8:9">
      <c r="I103" s="45"/>
    </row>
    <row r="104" spans="8:9">
      <c r="H104" s="42"/>
      <c r="I104" s="45"/>
    </row>
    <row r="105" spans="8:9">
      <c r="H105" s="23"/>
      <c r="I105" s="45"/>
    </row>
    <row r="106" spans="8:9">
      <c r="H106" s="42"/>
      <c r="I106" s="43"/>
    </row>
    <row r="107" spans="8:9">
      <c r="H107" s="42"/>
      <c r="I107" s="43"/>
    </row>
    <row r="108" spans="8:9">
      <c r="I108" s="45"/>
    </row>
    <row r="109" spans="8:9">
      <c r="I109" s="45"/>
    </row>
    <row r="110" spans="8:9">
      <c r="I110" s="45"/>
    </row>
    <row r="111" spans="8:9">
      <c r="I111" s="45"/>
    </row>
    <row r="112" spans="8:9">
      <c r="I112" s="45"/>
    </row>
    <row r="113" spans="8:9">
      <c r="I113" s="45"/>
    </row>
    <row r="114" spans="8:9">
      <c r="I114" s="45"/>
    </row>
    <row r="115" spans="8:9">
      <c r="I115" s="45"/>
    </row>
    <row r="116" spans="8:9">
      <c r="I116" s="45"/>
    </row>
    <row r="117" spans="8:9">
      <c r="I117" s="45"/>
    </row>
    <row r="118" spans="8:9">
      <c r="I118" s="45"/>
    </row>
    <row r="119" spans="8:9">
      <c r="I119" s="45"/>
    </row>
    <row r="120" spans="8:9">
      <c r="I120" s="45"/>
    </row>
    <row r="121" spans="8:9">
      <c r="I121" s="45"/>
    </row>
    <row r="122" spans="8:9">
      <c r="H122" s="23"/>
      <c r="I122" s="45"/>
    </row>
    <row r="123" spans="8:9">
      <c r="H123" s="23"/>
      <c r="I123" s="45"/>
    </row>
    <row r="124" spans="8:9">
      <c r="H124" s="42"/>
      <c r="I124" s="43"/>
    </row>
    <row r="125" spans="8:9">
      <c r="H125" s="42"/>
      <c r="I125" s="43"/>
    </row>
    <row r="126" spans="8:9">
      <c r="I126" s="45"/>
    </row>
    <row r="127" spans="8:9">
      <c r="I127" s="45"/>
    </row>
    <row r="128" spans="8:9">
      <c r="I128" s="45"/>
    </row>
    <row r="129" spans="8:9">
      <c r="I129" s="45"/>
    </row>
    <row r="130" spans="8:9">
      <c r="I130" s="45"/>
    </row>
    <row r="131" spans="8:9">
      <c r="I131" s="45"/>
    </row>
    <row r="132" spans="8:9">
      <c r="I132" s="45"/>
    </row>
    <row r="133" spans="8:9">
      <c r="I133" s="45"/>
    </row>
    <row r="134" spans="8:9">
      <c r="I134" s="45"/>
    </row>
    <row r="135" spans="8:9">
      <c r="I135" s="45"/>
    </row>
    <row r="136" spans="8:9">
      <c r="I136" s="45"/>
    </row>
    <row r="137" spans="8:9">
      <c r="I137" s="45"/>
    </row>
    <row r="138" spans="8:9">
      <c r="I138" s="45"/>
    </row>
    <row r="139" spans="8:9">
      <c r="I139" s="45"/>
    </row>
    <row r="140" spans="8:9">
      <c r="I140" s="45"/>
    </row>
    <row r="141" spans="8:9">
      <c r="H141" s="23"/>
      <c r="I141" s="45"/>
    </row>
    <row r="142" spans="8:9">
      <c r="H142" s="42"/>
      <c r="I142" s="43"/>
    </row>
    <row r="143" spans="8:9">
      <c r="H143" s="42"/>
      <c r="I143" s="43"/>
    </row>
    <row r="144" spans="8:9">
      <c r="I144" s="45"/>
    </row>
    <row r="145" spans="8:9">
      <c r="I145" s="45"/>
    </row>
    <row r="146" spans="8:9">
      <c r="I146" s="45"/>
    </row>
    <row r="147" spans="8:9">
      <c r="H147" s="42"/>
      <c r="I147" s="43"/>
    </row>
    <row r="148" spans="8:9">
      <c r="H148" s="42"/>
      <c r="I148" s="43"/>
    </row>
    <row r="149" spans="8:9">
      <c r="H149" s="42"/>
      <c r="I149" s="43"/>
    </row>
    <row r="150" spans="8:9">
      <c r="H150" s="42"/>
      <c r="I150" s="43"/>
    </row>
    <row r="151" spans="8:9">
      <c r="H151" s="42"/>
      <c r="I151" s="43"/>
    </row>
    <row r="152" spans="8:9">
      <c r="I152" s="45"/>
    </row>
    <row r="153" spans="8:9">
      <c r="I153" s="45"/>
    </row>
    <row r="154" spans="8:9">
      <c r="H154" s="42"/>
      <c r="I154" s="43"/>
    </row>
    <row r="155" spans="8:9">
      <c r="H155" s="42"/>
      <c r="I155" s="43"/>
    </row>
    <row r="156" spans="8:9">
      <c r="H156" s="42"/>
      <c r="I156" s="43"/>
    </row>
    <row r="157" spans="8:9">
      <c r="H157" s="42"/>
      <c r="I157" s="43"/>
    </row>
    <row r="158" spans="8:9">
      <c r="H158" s="42"/>
      <c r="I158" s="43"/>
    </row>
    <row r="159" spans="8:9">
      <c r="I159" s="45"/>
    </row>
    <row r="160" spans="8:9">
      <c r="I160" s="45"/>
    </row>
    <row r="161" spans="8:9">
      <c r="H161" s="42"/>
      <c r="I161" s="43"/>
    </row>
    <row r="162" spans="8:9">
      <c r="H162" s="42"/>
      <c r="I162" s="43"/>
    </row>
    <row r="163" spans="8:9">
      <c r="H163" s="42"/>
      <c r="I163" s="43"/>
    </row>
    <row r="164" spans="8:9">
      <c r="H164" s="42"/>
      <c r="I164" s="43"/>
    </row>
    <row r="165" spans="8:9">
      <c r="H165" s="42"/>
      <c r="I165" s="43"/>
    </row>
    <row r="166" spans="8:9">
      <c r="H166" s="42"/>
      <c r="I166" s="43"/>
    </row>
    <row r="167" spans="8:9">
      <c r="H167" s="42"/>
      <c r="I167" s="43"/>
    </row>
    <row r="168" spans="8:9">
      <c r="I168" s="45"/>
    </row>
    <row r="169" spans="8:9">
      <c r="I169" s="45"/>
    </row>
    <row r="170" spans="8:9">
      <c r="I170" s="45"/>
    </row>
    <row r="171" spans="8:9">
      <c r="I171" s="45"/>
    </row>
    <row r="172" spans="8:9">
      <c r="H172" s="42"/>
      <c r="I172" s="43"/>
    </row>
    <row r="173" spans="8:9">
      <c r="H173" s="42"/>
      <c r="I173" s="43"/>
    </row>
    <row r="174" spans="8:9">
      <c r="H174" s="42"/>
      <c r="I174" s="43"/>
    </row>
    <row r="175" spans="8:9">
      <c r="H175" s="42"/>
      <c r="I175" s="43"/>
    </row>
    <row r="176" spans="8:9">
      <c r="H176" s="42"/>
      <c r="I176" s="43"/>
    </row>
    <row r="177" spans="8:9">
      <c r="H177" s="42"/>
      <c r="I177" s="43"/>
    </row>
    <row r="178" spans="8:9">
      <c r="I178" s="45"/>
    </row>
    <row r="179" spans="8:9">
      <c r="I179" s="45"/>
    </row>
    <row r="180" spans="8:9">
      <c r="I180" s="45"/>
    </row>
    <row r="181" spans="8:9">
      <c r="I181" s="45"/>
    </row>
    <row r="182" spans="8:9">
      <c r="H182" s="42"/>
      <c r="I182" s="43"/>
    </row>
    <row r="183" spans="8:9">
      <c r="H183" s="42"/>
      <c r="I183" s="43"/>
    </row>
    <row r="184" spans="8:9">
      <c r="H184" s="42"/>
      <c r="I184" s="43"/>
    </row>
    <row r="185" spans="8:9">
      <c r="H185" s="42"/>
      <c r="I185" s="43"/>
    </row>
    <row r="186" spans="8:9">
      <c r="H186" s="42"/>
      <c r="I186" s="43"/>
    </row>
    <row r="187" spans="8:9">
      <c r="I187" s="45"/>
    </row>
    <row r="188" spans="8:9">
      <c r="I188" s="45"/>
    </row>
    <row r="189" spans="8:9">
      <c r="I189" s="45"/>
    </row>
    <row r="190" spans="8:9">
      <c r="I190" s="45"/>
    </row>
    <row r="191" spans="8:9">
      <c r="H191" s="42"/>
      <c r="I191" s="43"/>
    </row>
    <row r="192" spans="8:9">
      <c r="H192" s="42"/>
      <c r="I192" s="43"/>
    </row>
    <row r="193" spans="8:9">
      <c r="H193" s="42"/>
      <c r="I193" s="43"/>
    </row>
    <row r="194" spans="8:9">
      <c r="H194" s="42"/>
      <c r="I194" s="43"/>
    </row>
    <row r="195" spans="8:9">
      <c r="H195" s="42"/>
      <c r="I195" s="43"/>
    </row>
    <row r="196" spans="8:9">
      <c r="H196" s="42"/>
      <c r="I196" s="43"/>
    </row>
    <row r="197" spans="8:9">
      <c r="I197" s="45"/>
    </row>
    <row r="198" spans="8:9">
      <c r="H198" s="42"/>
      <c r="I198" s="43"/>
    </row>
    <row r="199" spans="8:9">
      <c r="I199" s="45"/>
    </row>
    <row r="200" spans="8:9">
      <c r="H200" s="42"/>
      <c r="I200" s="43"/>
    </row>
    <row r="201" spans="8:9">
      <c r="H201" s="42"/>
      <c r="I201" s="43"/>
    </row>
    <row r="202" spans="8:9">
      <c r="H202" s="42"/>
      <c r="I202" s="43"/>
    </row>
    <row r="203" spans="8:9">
      <c r="H203" s="42"/>
      <c r="I203" s="43"/>
    </row>
    <row r="204" spans="8:9">
      <c r="H204" s="42"/>
      <c r="I204" s="43"/>
    </row>
    <row r="205" spans="8:9">
      <c r="I205" s="45"/>
    </row>
    <row r="206" spans="8:9">
      <c r="I206" s="45"/>
    </row>
    <row r="207" spans="8:9">
      <c r="H207" s="42"/>
      <c r="I207" s="43"/>
    </row>
    <row r="208" spans="8:9">
      <c r="H208" s="42"/>
      <c r="I208" s="43"/>
    </row>
    <row r="209" spans="8:9">
      <c r="H209" s="42"/>
      <c r="I209" s="43"/>
    </row>
    <row r="210" spans="8:9">
      <c r="H210" s="42"/>
      <c r="I210" s="43"/>
    </row>
    <row r="211" spans="8:9">
      <c r="H211" s="42"/>
      <c r="I211" s="43"/>
    </row>
    <row r="212" spans="8:9">
      <c r="H212" s="42"/>
      <c r="I212" s="43"/>
    </row>
    <row r="213" spans="8:9">
      <c r="I213" s="45"/>
    </row>
    <row r="214" spans="8:9">
      <c r="I214" s="45"/>
    </row>
    <row r="215" spans="8:9">
      <c r="I215" s="45"/>
    </row>
    <row r="216" spans="8:9">
      <c r="H216" s="42"/>
      <c r="I216" s="43"/>
    </row>
    <row r="217" spans="8:9">
      <c r="H217" s="42"/>
      <c r="I217" s="43"/>
    </row>
    <row r="218" spans="8:9">
      <c r="H218" s="42"/>
      <c r="I218" s="43"/>
    </row>
    <row r="219" spans="8:9">
      <c r="H219" s="42"/>
      <c r="I219" s="43"/>
    </row>
    <row r="220" spans="8:9">
      <c r="H220" s="42"/>
      <c r="I220" s="43"/>
    </row>
    <row r="221" spans="8:9">
      <c r="H221" s="42"/>
      <c r="I221" s="43"/>
    </row>
    <row r="222" spans="8:9">
      <c r="I222" s="45"/>
    </row>
    <row r="223" spans="8:9">
      <c r="I223" s="45"/>
    </row>
    <row r="224" spans="8:9">
      <c r="I224" s="45"/>
    </row>
    <row r="225" spans="8:10">
      <c r="I225" s="45"/>
    </row>
    <row r="226" spans="8:10">
      <c r="I226" s="45"/>
    </row>
    <row r="227" spans="8:10">
      <c r="I227" s="45"/>
    </row>
    <row r="228" spans="8:10">
      <c r="I228" s="45"/>
    </row>
    <row r="229" spans="8:10">
      <c r="I229" s="45"/>
    </row>
    <row r="230" spans="8:10">
      <c r="I230" s="45"/>
    </row>
    <row r="231" spans="8:10">
      <c r="I231" s="45"/>
    </row>
    <row r="232" spans="8:10">
      <c r="I232" s="45"/>
    </row>
    <row r="233" spans="8:10">
      <c r="I233" s="45"/>
    </row>
    <row r="234" spans="8:10">
      <c r="I234" s="45"/>
    </row>
    <row r="235" spans="8:10">
      <c r="I235" s="45"/>
    </row>
    <row r="236" spans="8:10">
      <c r="I236" s="45"/>
    </row>
    <row r="237" spans="8:10">
      <c r="I237" s="45"/>
    </row>
    <row r="238" spans="8:10">
      <c r="H238" s="30"/>
      <c r="I238" s="30"/>
      <c r="J238" s="30"/>
    </row>
    <row r="239" spans="8:10">
      <c r="H239" s="30"/>
      <c r="I239" s="30"/>
      <c r="J239" s="30"/>
    </row>
    <row r="240" spans="8:10">
      <c r="I240" s="45"/>
    </row>
    <row r="241" spans="8:10">
      <c r="I241" s="45"/>
    </row>
    <row r="242" spans="8:10">
      <c r="I242" s="45"/>
    </row>
    <row r="243" spans="8:10">
      <c r="I243" s="45"/>
    </row>
    <row r="244" spans="8:10">
      <c r="I244" s="45"/>
    </row>
    <row r="245" spans="8:10">
      <c r="I245" s="45"/>
    </row>
    <row r="246" spans="8:10">
      <c r="H246" s="42"/>
      <c r="I246" s="43"/>
    </row>
    <row r="247" spans="8:10">
      <c r="I247" s="45"/>
    </row>
    <row r="248" spans="8:10">
      <c r="H248" s="30"/>
      <c r="I248" s="30"/>
      <c r="J248" s="30"/>
    </row>
    <row r="249" spans="8:10">
      <c r="H249" s="30"/>
      <c r="I249" s="30"/>
      <c r="J249" s="30"/>
    </row>
    <row r="250" spans="8:10">
      <c r="H250" s="30"/>
      <c r="I250" s="30"/>
      <c r="J250" s="30"/>
    </row>
    <row r="251" spans="8:10">
      <c r="H251" s="30"/>
      <c r="I251" s="30"/>
      <c r="J251" s="30"/>
    </row>
    <row r="252" spans="8:10">
      <c r="H252" s="30"/>
      <c r="I252" s="30"/>
      <c r="J252" s="30"/>
    </row>
    <row r="253" spans="8:10">
      <c r="H253" s="30"/>
      <c r="I253" s="30"/>
      <c r="J253" s="30"/>
    </row>
    <row r="254" spans="8:10">
      <c r="H254" s="30"/>
      <c r="I254" s="30"/>
      <c r="J254" s="30"/>
    </row>
    <row r="255" spans="8:10">
      <c r="I255" s="45"/>
    </row>
    <row r="256" spans="8:10">
      <c r="H256" s="30"/>
      <c r="I256" s="30"/>
      <c r="J256" s="30"/>
    </row>
    <row r="257" spans="8:10">
      <c r="H257" s="30"/>
      <c r="I257" s="30"/>
      <c r="J257" s="30"/>
    </row>
    <row r="258" spans="8:10">
      <c r="H258" s="30"/>
      <c r="I258" s="30"/>
      <c r="J258" s="30"/>
    </row>
    <row r="259" spans="8:10">
      <c r="I259" s="45"/>
    </row>
    <row r="260" spans="8:10">
      <c r="I260" s="45"/>
    </row>
    <row r="261" spans="8:10">
      <c r="I261" s="45"/>
    </row>
    <row r="262" spans="8:10">
      <c r="I262" s="45"/>
    </row>
    <row r="263" spans="8:10">
      <c r="I263" s="45"/>
    </row>
    <row r="264" spans="8:10">
      <c r="I264" s="45"/>
    </row>
    <row r="265" spans="8:10">
      <c r="I265" s="45"/>
    </row>
    <row r="266" spans="8:10">
      <c r="I266" s="45"/>
    </row>
    <row r="267" spans="8:10">
      <c r="I267" s="45"/>
    </row>
    <row r="268" spans="8:10">
      <c r="I268" s="45"/>
    </row>
    <row r="269" spans="8:10">
      <c r="I269" s="45"/>
    </row>
    <row r="270" spans="8:10">
      <c r="I270" s="45"/>
    </row>
    <row r="271" spans="8:10">
      <c r="I271" s="45"/>
    </row>
    <row r="272" spans="8:10">
      <c r="I272" s="45"/>
    </row>
    <row r="273" spans="8:10">
      <c r="I273" s="45"/>
    </row>
    <row r="274" spans="8:10">
      <c r="I274" s="45"/>
    </row>
    <row r="275" spans="8:10">
      <c r="I275" s="45"/>
    </row>
    <row r="276" spans="8:10">
      <c r="I276" s="45"/>
    </row>
    <row r="277" spans="8:10">
      <c r="I277" s="45"/>
    </row>
    <row r="282" spans="8:10">
      <c r="I282" s="45"/>
    </row>
    <row r="283" spans="8:10">
      <c r="I283" s="45"/>
    </row>
    <row r="284" spans="8:10">
      <c r="I284" s="45"/>
    </row>
    <row r="285" spans="8:10">
      <c r="I285" s="45"/>
    </row>
    <row r="286" spans="8:10">
      <c r="I286" s="45"/>
    </row>
    <row r="287" spans="8:10">
      <c r="I287" s="45"/>
    </row>
    <row r="288" spans="8:10" ht="14.25">
      <c r="H288" s="44"/>
      <c r="I288" s="44"/>
      <c r="J288" s="44"/>
    </row>
  </sheetData>
  <conditionalFormatting sqref="F76">
    <cfRule type="cellIs" dxfId="32"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2" manualBreakCount="2">
    <brk id="36" max="5" man="1"/>
    <brk id="7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K112"/>
  <sheetViews>
    <sheetView showZeros="0" view="pageBreakPreview" topLeftCell="A68" zoomScale="130" zoomScaleNormal="100" zoomScaleSheetLayoutView="130" workbookViewId="0">
      <selection activeCell="B80" sqref="B80"/>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8.42578125" style="15" customWidth="1"/>
    <col min="6" max="6" width="12"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551</v>
      </c>
      <c r="B3" s="72" t="s">
        <v>520</v>
      </c>
      <c r="C3" s="52"/>
      <c r="D3" s="52"/>
      <c r="E3" s="377"/>
      <c r="F3" s="54"/>
    </row>
    <row r="4" spans="1:6" s="48" customFormat="1" ht="15.75">
      <c r="A4" s="55"/>
      <c r="B4" s="104"/>
      <c r="C4" s="56"/>
      <c r="D4" s="56"/>
      <c r="E4" s="378"/>
      <c r="F4" s="57"/>
    </row>
    <row r="5" spans="1:6" s="46" customFormat="1" ht="11.25">
      <c r="A5" s="80"/>
      <c r="B5" s="24" t="s">
        <v>5</v>
      </c>
      <c r="E5" s="101"/>
    </row>
    <row r="6" spans="1:6" s="46" customFormat="1" ht="56.25">
      <c r="A6" s="80"/>
      <c r="B6" s="46" t="s">
        <v>521</v>
      </c>
      <c r="E6" s="101"/>
    </row>
    <row r="7" spans="1:6" s="46" customFormat="1" ht="56.25">
      <c r="A7" s="80"/>
      <c r="B7" s="46" t="s">
        <v>522</v>
      </c>
      <c r="E7" s="101"/>
    </row>
    <row r="8" spans="1:6" s="46" customFormat="1" ht="56.25">
      <c r="A8" s="80"/>
      <c r="B8" s="46" t="s">
        <v>523</v>
      </c>
      <c r="E8" s="101"/>
    </row>
    <row r="9" spans="1:6" s="46" customFormat="1" ht="33.75">
      <c r="A9" s="80"/>
      <c r="B9" s="46" t="s">
        <v>524</v>
      </c>
      <c r="E9" s="101"/>
    </row>
    <row r="10" spans="1:6" s="46" customFormat="1" ht="22.5">
      <c r="A10" s="80"/>
      <c r="B10" s="46" t="s">
        <v>525</v>
      </c>
      <c r="E10" s="101"/>
    </row>
    <row r="11" spans="1:6" s="37" customFormat="1" ht="11.25">
      <c r="A11" s="109"/>
      <c r="E11" s="158"/>
    </row>
    <row r="12" spans="1:6" s="26" customFormat="1" ht="11.25">
      <c r="A12" s="49"/>
      <c r="B12" s="24" t="s">
        <v>123</v>
      </c>
      <c r="C12" s="25"/>
      <c r="D12" s="25"/>
      <c r="E12" s="108"/>
      <c r="F12" s="36"/>
    </row>
    <row r="13" spans="1:6" s="26" customFormat="1" ht="22.5">
      <c r="A13" s="69"/>
      <c r="B13" s="24" t="s">
        <v>526</v>
      </c>
      <c r="C13" s="70"/>
      <c r="D13" s="70"/>
      <c r="E13" s="381"/>
      <c r="F13" s="71"/>
    </row>
    <row r="14" spans="1:6" s="46" customFormat="1" ht="22.5">
      <c r="A14" s="80" t="s">
        <v>81</v>
      </c>
      <c r="B14" s="46" t="s">
        <v>527</v>
      </c>
      <c r="E14" s="101"/>
    </row>
    <row r="15" spans="1:6" s="46" customFormat="1" ht="11.25">
      <c r="A15" s="80" t="s">
        <v>81</v>
      </c>
      <c r="B15" s="46" t="s">
        <v>140</v>
      </c>
      <c r="E15" s="101"/>
    </row>
    <row r="16" spans="1:6" s="46" customFormat="1" ht="11.25">
      <c r="A16" s="80" t="s">
        <v>81</v>
      </c>
      <c r="B16" s="46" t="s">
        <v>528</v>
      </c>
      <c r="E16" s="101"/>
    </row>
    <row r="17" spans="1:6" s="46" customFormat="1" ht="22.5">
      <c r="A17" s="80" t="s">
        <v>81</v>
      </c>
      <c r="B17" s="46" t="s">
        <v>529</v>
      </c>
      <c r="E17" s="101"/>
    </row>
    <row r="18" spans="1:6" s="46" customFormat="1" ht="22.5">
      <c r="A18" s="80" t="s">
        <v>81</v>
      </c>
      <c r="B18" s="46" t="s">
        <v>530</v>
      </c>
      <c r="E18" s="101"/>
    </row>
    <row r="19" spans="1:6" s="46" customFormat="1" ht="11.25">
      <c r="A19" s="80" t="s">
        <v>81</v>
      </c>
      <c r="B19" s="46" t="s">
        <v>531</v>
      </c>
      <c r="E19" s="101"/>
    </row>
    <row r="20" spans="1:6" s="46" customFormat="1" ht="11.25">
      <c r="A20" s="80" t="s">
        <v>81</v>
      </c>
      <c r="B20" s="46" t="s">
        <v>532</v>
      </c>
      <c r="E20" s="101"/>
    </row>
    <row r="21" spans="1:6" s="46" customFormat="1" ht="22.5">
      <c r="A21" s="80" t="s">
        <v>81</v>
      </c>
      <c r="B21" s="46" t="s">
        <v>145</v>
      </c>
      <c r="E21" s="101"/>
    </row>
    <row r="22" spans="1:6" s="46" customFormat="1" ht="11.25">
      <c r="A22" s="80" t="s">
        <v>81</v>
      </c>
      <c r="B22" s="46" t="s">
        <v>122</v>
      </c>
      <c r="E22" s="101"/>
    </row>
    <row r="23" spans="1:6" s="26" customFormat="1" ht="11.25">
      <c r="A23" s="49"/>
      <c r="B23" s="37"/>
      <c r="C23" s="25"/>
      <c r="D23" s="25"/>
      <c r="E23" s="108"/>
      <c r="F23" s="36"/>
    </row>
    <row r="24" spans="1:6" s="46" customFormat="1" ht="11.25">
      <c r="A24" s="80"/>
      <c r="B24" s="24" t="s">
        <v>533</v>
      </c>
      <c r="E24" s="101"/>
    </row>
    <row r="25" spans="1:6" s="46" customFormat="1" ht="56.25">
      <c r="A25" s="80"/>
      <c r="B25" s="24" t="s">
        <v>534</v>
      </c>
      <c r="C25" s="535" t="s">
        <v>535</v>
      </c>
      <c r="E25" s="129"/>
    </row>
    <row r="26" spans="1:6" s="540" customFormat="1">
      <c r="A26" s="536" t="s">
        <v>81</v>
      </c>
      <c r="B26" s="24" t="s">
        <v>536</v>
      </c>
      <c r="C26" s="537" t="s">
        <v>6</v>
      </c>
      <c r="D26" s="538">
        <v>1</v>
      </c>
      <c r="E26" s="545"/>
      <c r="F26" s="539"/>
    </row>
    <row r="27" spans="1:6" s="540" customFormat="1" ht="33.75">
      <c r="A27" s="536" t="s">
        <v>81</v>
      </c>
      <c r="B27" s="24" t="s">
        <v>537</v>
      </c>
      <c r="C27" s="537" t="s">
        <v>6</v>
      </c>
      <c r="D27" s="538">
        <v>1</v>
      </c>
      <c r="E27" s="545"/>
      <c r="F27" s="539"/>
    </row>
    <row r="28" spans="1:6" s="540" customFormat="1" ht="22.5">
      <c r="A28" s="536" t="s">
        <v>81</v>
      </c>
      <c r="B28" s="24" t="s">
        <v>538</v>
      </c>
      <c r="C28" s="537" t="s">
        <v>6</v>
      </c>
      <c r="D28" s="538">
        <v>1</v>
      </c>
      <c r="E28" s="545"/>
      <c r="F28" s="539"/>
    </row>
    <row r="29" spans="1:6" s="540" customFormat="1">
      <c r="A29" s="536"/>
      <c r="B29" s="24"/>
      <c r="C29" s="537"/>
      <c r="D29" s="538"/>
      <c r="E29" s="545"/>
      <c r="F29" s="539"/>
    </row>
    <row r="30" spans="1:6" s="540" customFormat="1">
      <c r="A30" s="536" t="s">
        <v>81</v>
      </c>
      <c r="B30" s="24" t="s">
        <v>539</v>
      </c>
      <c r="C30" s="537" t="s">
        <v>6</v>
      </c>
      <c r="D30" s="538">
        <v>1</v>
      </c>
      <c r="E30" s="545"/>
      <c r="F30" s="539"/>
    </row>
    <row r="31" spans="1:6" s="540" customFormat="1" ht="33.75">
      <c r="A31" s="536" t="s">
        <v>81</v>
      </c>
      <c r="B31" s="24" t="s">
        <v>540</v>
      </c>
      <c r="C31" s="537" t="s">
        <v>6</v>
      </c>
      <c r="D31" s="538">
        <v>1</v>
      </c>
      <c r="E31" s="545"/>
      <c r="F31" s="541"/>
    </row>
    <row r="32" spans="1:6" s="540" customFormat="1" ht="22.5">
      <c r="A32" s="536" t="s">
        <v>81</v>
      </c>
      <c r="B32" s="24" t="s">
        <v>541</v>
      </c>
      <c r="C32" s="537" t="s">
        <v>6</v>
      </c>
      <c r="D32" s="538">
        <v>1</v>
      </c>
      <c r="E32" s="545"/>
      <c r="F32" s="541"/>
    </row>
    <row r="33" spans="1:6" s="540" customFormat="1">
      <c r="A33" s="536"/>
      <c r="B33" s="24"/>
      <c r="C33" s="537"/>
      <c r="D33" s="538"/>
      <c r="E33" s="545"/>
      <c r="F33" s="541"/>
    </row>
    <row r="34" spans="1:6" s="540" customFormat="1" ht="22.5">
      <c r="A34" s="536" t="s">
        <v>81</v>
      </c>
      <c r="B34" s="24" t="s">
        <v>542</v>
      </c>
      <c r="C34" s="537" t="s">
        <v>6</v>
      </c>
      <c r="D34" s="538">
        <v>1</v>
      </c>
      <c r="E34" s="545"/>
      <c r="F34" s="541"/>
    </row>
    <row r="35" spans="1:6" s="540" customFormat="1" ht="33.75">
      <c r="A35" s="536" t="s">
        <v>81</v>
      </c>
      <c r="B35" s="24" t="s">
        <v>543</v>
      </c>
      <c r="C35" s="537" t="s">
        <v>6</v>
      </c>
      <c r="D35" s="538">
        <v>1</v>
      </c>
      <c r="E35" s="545"/>
      <c r="F35" s="541"/>
    </row>
    <row r="36" spans="1:6" s="540" customFormat="1" ht="22.5">
      <c r="A36" s="536" t="s">
        <v>81</v>
      </c>
      <c r="B36" s="24" t="s">
        <v>544</v>
      </c>
      <c r="C36" s="537" t="s">
        <v>6</v>
      </c>
      <c r="D36" s="538">
        <v>1</v>
      </c>
      <c r="E36" s="545"/>
      <c r="F36" s="541"/>
    </row>
    <row r="37" spans="1:6" s="540" customFormat="1">
      <c r="A37" s="536"/>
      <c r="B37" s="24"/>
      <c r="C37" s="537"/>
      <c r="D37" s="538"/>
      <c r="E37" s="545"/>
      <c r="F37" s="541"/>
    </row>
    <row r="38" spans="1:6" s="540" customFormat="1" ht="22.5">
      <c r="A38" s="536" t="s">
        <v>81</v>
      </c>
      <c r="B38" s="24" t="s">
        <v>545</v>
      </c>
      <c r="C38" s="537" t="s">
        <v>6</v>
      </c>
      <c r="D38" s="538">
        <v>1</v>
      </c>
      <c r="E38" s="545"/>
      <c r="F38" s="541"/>
    </row>
    <row r="39" spans="1:6" s="540" customFormat="1" ht="33.75">
      <c r="A39" s="536" t="s">
        <v>81</v>
      </c>
      <c r="B39" s="24" t="s">
        <v>546</v>
      </c>
      <c r="C39" s="537" t="s">
        <v>6</v>
      </c>
      <c r="D39" s="538">
        <v>1</v>
      </c>
      <c r="E39" s="545"/>
      <c r="F39" s="541"/>
    </row>
    <row r="40" spans="1:6" s="540" customFormat="1" ht="22.5">
      <c r="A40" s="536" t="s">
        <v>81</v>
      </c>
      <c r="B40" s="24" t="s">
        <v>547</v>
      </c>
      <c r="C40" s="537" t="s">
        <v>6</v>
      </c>
      <c r="D40" s="538">
        <v>1</v>
      </c>
      <c r="E40" s="545"/>
      <c r="F40" s="541"/>
    </row>
    <row r="41" spans="1:6" s="46" customFormat="1" ht="11.25">
      <c r="A41" s="80"/>
      <c r="B41" s="24"/>
      <c r="E41" s="101"/>
    </row>
    <row r="42" spans="1:6" s="46" customFormat="1" ht="22.5">
      <c r="A42" s="80"/>
      <c r="B42" s="46" t="s">
        <v>525</v>
      </c>
      <c r="E42" s="101"/>
    </row>
    <row r="43" spans="1:6" s="46" customFormat="1" ht="56.25">
      <c r="A43" s="80"/>
      <c r="B43" s="46" t="s">
        <v>548</v>
      </c>
      <c r="E43" s="101"/>
    </row>
    <row r="44" spans="1:6" s="46" customFormat="1" ht="11.25">
      <c r="A44" s="80"/>
      <c r="B44" s="24" t="s">
        <v>549</v>
      </c>
      <c r="E44" s="101"/>
    </row>
    <row r="45" spans="1:6" s="46" customFormat="1" ht="11.25">
      <c r="A45" s="80"/>
      <c r="B45" s="24"/>
      <c r="E45" s="101"/>
    </row>
    <row r="46" spans="1:6" s="47" customFormat="1" ht="24">
      <c r="A46" s="542">
        <f>COUNT($A$1:A45)+1</f>
        <v>1</v>
      </c>
      <c r="B46" s="336" t="s">
        <v>550</v>
      </c>
      <c r="C46" s="324"/>
      <c r="D46" s="324"/>
      <c r="E46" s="379"/>
      <c r="F46" s="382"/>
    </row>
    <row r="47" spans="1:6" s="46" customFormat="1" ht="67.5">
      <c r="A47" s="80"/>
      <c r="B47" s="46" t="s">
        <v>552</v>
      </c>
      <c r="D47" s="413"/>
      <c r="E47" s="533"/>
      <c r="F47" s="528"/>
    </row>
    <row r="48" spans="1:6" s="46" customFormat="1" ht="22.5">
      <c r="A48" s="80"/>
      <c r="B48" s="46" t="s">
        <v>518</v>
      </c>
      <c r="D48" s="413"/>
      <c r="E48" s="533"/>
      <c r="F48" s="528"/>
    </row>
    <row r="49" spans="1:6" s="46" customFormat="1" ht="11.25" customHeight="1">
      <c r="A49" s="80"/>
      <c r="B49" s="46" t="s">
        <v>553</v>
      </c>
      <c r="D49" s="413"/>
      <c r="E49" s="533"/>
      <c r="F49" s="528"/>
    </row>
    <row r="50" spans="1:6" s="26" customFormat="1" ht="11.25" customHeight="1">
      <c r="A50" s="64"/>
      <c r="B50" s="492"/>
      <c r="C50" s="35" t="s">
        <v>13</v>
      </c>
      <c r="D50" s="25">
        <v>630</v>
      </c>
      <c r="E50" s="108"/>
      <c r="F50" s="38" t="str">
        <f>IF(OR(OR(E50=0,E50=""),OR(D50=0,D50="")),"",D50*E50)</f>
        <v/>
      </c>
    </row>
    <row r="51" spans="1:6" s="46" customFormat="1" ht="11.25" customHeight="1">
      <c r="A51" s="80"/>
      <c r="B51" s="24"/>
      <c r="E51" s="101"/>
    </row>
    <row r="52" spans="1:6" s="47" customFormat="1" ht="36">
      <c r="A52" s="542">
        <f>COUNT($A$1:A51)+1</f>
        <v>2</v>
      </c>
      <c r="B52" s="336" t="s">
        <v>720</v>
      </c>
      <c r="C52" s="324"/>
      <c r="D52" s="324"/>
      <c r="E52" s="379"/>
      <c r="F52" s="382"/>
    </row>
    <row r="53" spans="1:6" s="46" customFormat="1" ht="22.5">
      <c r="A53" s="80"/>
      <c r="B53" s="46" t="s">
        <v>558</v>
      </c>
      <c r="D53" s="413"/>
      <c r="E53" s="533"/>
      <c r="F53" s="528"/>
    </row>
    <row r="54" spans="1:6" s="46" customFormat="1" ht="56.25">
      <c r="A54" s="80"/>
      <c r="B54" s="46" t="s">
        <v>559</v>
      </c>
      <c r="D54" s="413"/>
      <c r="E54" s="533"/>
      <c r="F54" s="528"/>
    </row>
    <row r="55" spans="1:6" s="46" customFormat="1" ht="11.25" customHeight="1">
      <c r="A55" s="80"/>
      <c r="B55" s="46" t="s">
        <v>553</v>
      </c>
      <c r="D55" s="413"/>
      <c r="E55" s="533"/>
      <c r="F55" s="528"/>
    </row>
    <row r="56" spans="1:6" s="26" customFormat="1" ht="11.25" customHeight="1">
      <c r="A56" s="64"/>
      <c r="B56" s="492"/>
      <c r="C56" s="35" t="s">
        <v>13</v>
      </c>
      <c r="D56" s="25">
        <v>56</v>
      </c>
      <c r="E56" s="108"/>
      <c r="F56" s="38" t="str">
        <f>IF(OR(OR(E56=0,E56=""),OR(D56=0,D56="")),"",D56*E56)</f>
        <v/>
      </c>
    </row>
    <row r="57" spans="1:6" s="46" customFormat="1" ht="11.25" customHeight="1">
      <c r="A57" s="80"/>
      <c r="B57" s="24"/>
      <c r="E57" s="101"/>
    </row>
    <row r="58" spans="1:6" s="47" customFormat="1" ht="36">
      <c r="A58" s="542">
        <f>COUNT($A$1:A57)+1</f>
        <v>3</v>
      </c>
      <c r="B58" s="336" t="s">
        <v>2490</v>
      </c>
      <c r="C58" s="324"/>
      <c r="D58" s="324"/>
      <c r="E58" s="379"/>
      <c r="F58" s="382"/>
    </row>
    <row r="59" spans="1:6" s="46" customFormat="1" ht="45" customHeight="1">
      <c r="A59" s="80"/>
      <c r="B59" s="46" t="s">
        <v>721</v>
      </c>
      <c r="D59" s="413"/>
      <c r="E59" s="533"/>
      <c r="F59" s="528"/>
    </row>
    <row r="60" spans="1:6" s="46" customFormat="1" ht="22.5">
      <c r="A60" s="80"/>
      <c r="B60" s="46" t="s">
        <v>723</v>
      </c>
      <c r="D60" s="413"/>
      <c r="E60" s="533"/>
      <c r="F60" s="528"/>
    </row>
    <row r="61" spans="1:6" s="46" customFormat="1" ht="11.25">
      <c r="A61" s="80"/>
      <c r="B61" s="46" t="s">
        <v>722</v>
      </c>
      <c r="D61" s="413"/>
      <c r="E61" s="533"/>
      <c r="F61" s="528"/>
    </row>
    <row r="62" spans="1:6" s="26" customFormat="1" ht="11.25" customHeight="1">
      <c r="A62" s="64" t="s">
        <v>41</v>
      </c>
      <c r="B62" s="492" t="s">
        <v>724</v>
      </c>
      <c r="C62" s="35" t="s">
        <v>12</v>
      </c>
      <c r="D62" s="25">
        <v>1</v>
      </c>
      <c r="E62" s="108"/>
      <c r="F62" s="38" t="str">
        <f>IF(OR(OR(E62=0,E62=""),OR(D62=0,D62="")),"",D62*E62)</f>
        <v/>
      </c>
    </row>
    <row r="63" spans="1:6" s="26" customFormat="1" ht="11.25" customHeight="1">
      <c r="A63" s="64" t="s">
        <v>42</v>
      </c>
      <c r="B63" s="492" t="s">
        <v>725</v>
      </c>
      <c r="C63" s="35" t="s">
        <v>12</v>
      </c>
      <c r="D63" s="25">
        <v>1</v>
      </c>
      <c r="E63" s="108"/>
      <c r="F63" s="38" t="str">
        <f>IF(OR(OR(E63=0,E63=""),OR(D63=0,D63="")),"",D63*E63)</f>
        <v/>
      </c>
    </row>
    <row r="64" spans="1:6" s="46" customFormat="1" ht="11.25" customHeight="1">
      <c r="A64" s="80"/>
      <c r="B64" s="24"/>
      <c r="E64" s="101"/>
    </row>
    <row r="65" spans="1:9" s="47" customFormat="1" ht="24">
      <c r="A65" s="542">
        <f>COUNT($A$1:A64)+1</f>
        <v>4</v>
      </c>
      <c r="B65" s="336" t="s">
        <v>765</v>
      </c>
      <c r="C65" s="324"/>
      <c r="D65" s="324"/>
      <c r="E65" s="379"/>
      <c r="F65" s="382"/>
    </row>
    <row r="66" spans="1:9" s="46" customFormat="1" ht="22.5">
      <c r="A66" s="80"/>
      <c r="B66" s="46" t="s">
        <v>766</v>
      </c>
      <c r="D66" s="413"/>
      <c r="E66" s="533"/>
      <c r="F66" s="528"/>
    </row>
    <row r="67" spans="1:9" s="46" customFormat="1" ht="33.75">
      <c r="A67" s="80"/>
      <c r="B67" s="46" t="s">
        <v>769</v>
      </c>
      <c r="D67" s="413"/>
      <c r="E67" s="533"/>
      <c r="F67" s="528"/>
    </row>
    <row r="68" spans="1:9" s="46" customFormat="1" ht="22.5">
      <c r="A68" s="80"/>
      <c r="B68" s="46" t="s">
        <v>767</v>
      </c>
      <c r="D68" s="413"/>
      <c r="E68" s="533"/>
      <c r="F68" s="528"/>
    </row>
    <row r="69" spans="1:9" s="46" customFormat="1" ht="11.25">
      <c r="A69" s="80"/>
      <c r="B69" s="46" t="s">
        <v>768</v>
      </c>
      <c r="D69" s="413"/>
      <c r="E69" s="533"/>
      <c r="F69" s="528"/>
    </row>
    <row r="70" spans="1:9" s="26" customFormat="1" ht="11.25" customHeight="1">
      <c r="A70" s="64" t="s">
        <v>41</v>
      </c>
      <c r="B70" s="492" t="s">
        <v>770</v>
      </c>
      <c r="C70" s="35" t="s">
        <v>6</v>
      </c>
      <c r="D70" s="25">
        <v>91.4</v>
      </c>
      <c r="E70" s="108"/>
      <c r="F70" s="38" t="str">
        <f>IF(OR(OR(E70=0,E70=""),OR(D70=0,D70="")),"",D70*E70)</f>
        <v/>
      </c>
    </row>
    <row r="71" spans="1:9" s="544" customFormat="1" ht="45">
      <c r="A71" s="369" t="s">
        <v>42</v>
      </c>
      <c r="B71" s="492" t="s">
        <v>771</v>
      </c>
      <c r="C71" s="35" t="s">
        <v>6</v>
      </c>
      <c r="D71" s="35">
        <f>SUM(D70)*0.15</f>
        <v>13.71</v>
      </c>
      <c r="E71" s="108"/>
      <c r="F71" s="38" t="str">
        <f t="shared" ref="F71" si="0">IF(OR(OR(E71=0,E71=""),OR(D71=0,D71="")),"",D71*E71)</f>
        <v/>
      </c>
      <c r="G71" s="543"/>
      <c r="H71" s="543"/>
      <c r="I71" s="417" t="str">
        <f t="shared" ref="I71" si="1">IF(OR(OR(G71=0,G71=""),OR(F71=0,F71="")),"",F71*G71)</f>
        <v/>
      </c>
    </row>
    <row r="72" spans="1:9" s="46" customFormat="1" ht="11.25" customHeight="1">
      <c r="A72" s="80"/>
      <c r="E72" s="101"/>
    </row>
    <row r="73" spans="1:9" s="46" customFormat="1" ht="25.5">
      <c r="A73" s="542">
        <f>COUNT($A$1:A72)+1</f>
        <v>5</v>
      </c>
      <c r="B73" s="141" t="s">
        <v>1313</v>
      </c>
      <c r="C73" s="32"/>
      <c r="D73" s="23"/>
      <c r="E73" s="501"/>
      <c r="F73" s="15"/>
    </row>
    <row r="74" spans="1:9" s="46" customFormat="1" ht="24" customHeight="1">
      <c r="A74" s="80"/>
      <c r="B74" s="46" t="s">
        <v>926</v>
      </c>
      <c r="E74" s="101"/>
    </row>
    <row r="75" spans="1:9" s="39" customFormat="1" ht="33.75">
      <c r="B75" s="387" t="s">
        <v>927</v>
      </c>
      <c r="C75" s="65"/>
      <c r="D75" s="425"/>
      <c r="E75" s="430"/>
      <c r="F75" s="38"/>
    </row>
    <row r="76" spans="1:9" s="39" customFormat="1" ht="11.25">
      <c r="B76" s="387" t="s">
        <v>928</v>
      </c>
      <c r="C76" s="65"/>
      <c r="D76" s="425"/>
      <c r="E76" s="430"/>
      <c r="F76" s="38"/>
    </row>
    <row r="77" spans="1:9" s="39" customFormat="1" ht="11.25">
      <c r="A77" s="64"/>
      <c r="B77" s="46" t="s">
        <v>893</v>
      </c>
      <c r="C77" s="65"/>
      <c r="D77" s="66"/>
      <c r="E77" s="430"/>
      <c r="F77" s="38"/>
    </row>
    <row r="78" spans="1:9" s="39" customFormat="1" ht="129.75" customHeight="1">
      <c r="B78" s="387" t="s">
        <v>929</v>
      </c>
      <c r="C78" s="65"/>
      <c r="D78" s="425"/>
      <c r="E78" s="430"/>
      <c r="F78" s="38"/>
    </row>
    <row r="79" spans="1:9" s="39" customFormat="1" ht="11.25">
      <c r="B79" s="387" t="s">
        <v>930</v>
      </c>
      <c r="C79" s="65"/>
      <c r="D79" s="425"/>
      <c r="E79" s="430"/>
      <c r="F79" s="38"/>
    </row>
    <row r="80" spans="1:9" s="39" customFormat="1" ht="11.25">
      <c r="A80" s="64"/>
      <c r="B80" s="46" t="s">
        <v>893</v>
      </c>
      <c r="C80" s="65"/>
      <c r="D80" s="66"/>
      <c r="E80" s="430"/>
      <c r="F80" s="38"/>
    </row>
    <row r="81" spans="1:11" s="39" customFormat="1" ht="33.75">
      <c r="B81" s="387" t="s">
        <v>931</v>
      </c>
      <c r="C81" s="65"/>
      <c r="D81" s="425"/>
      <c r="E81" s="430"/>
      <c r="F81" s="38"/>
    </row>
    <row r="82" spans="1:11" s="39" customFormat="1" ht="33.75">
      <c r="B82" s="387" t="s">
        <v>932</v>
      </c>
      <c r="C82" s="65"/>
      <c r="D82" s="425"/>
      <c r="E82" s="430"/>
      <c r="F82" s="38" t="str">
        <f>IF(OR(OR(E82=0,E82=""),OR(D82=0,D82="")),"",D82*E82)</f>
        <v/>
      </c>
    </row>
    <row r="83" spans="1:11" s="39" customFormat="1" ht="22.5">
      <c r="B83" s="387" t="s">
        <v>933</v>
      </c>
      <c r="C83" s="65"/>
      <c r="D83" s="425"/>
      <c r="E83" s="430"/>
      <c r="F83" s="38" t="str">
        <f>IF(OR(OR(E83=0,E83=""),OR(D83=0,D83="")),"",D83*E83)</f>
        <v/>
      </c>
    </row>
    <row r="84" spans="1:11" s="39" customFormat="1" ht="11.25">
      <c r="A84" s="121"/>
      <c r="B84" s="170" t="s">
        <v>834</v>
      </c>
      <c r="C84" s="65"/>
      <c r="D84" s="66"/>
      <c r="E84" s="430"/>
      <c r="F84" s="169"/>
    </row>
    <row r="85" spans="1:11" s="39" customFormat="1" ht="3" customHeight="1">
      <c r="A85" s="121"/>
      <c r="B85" s="170"/>
      <c r="C85" s="65"/>
      <c r="D85" s="66"/>
      <c r="E85" s="430"/>
      <c r="F85" s="169"/>
    </row>
    <row r="86" spans="1:11" s="100" customFormat="1" ht="22.5" customHeight="1">
      <c r="A86" s="64" t="s">
        <v>833</v>
      </c>
      <c r="B86" s="24" t="s">
        <v>837</v>
      </c>
      <c r="C86" s="67" t="s">
        <v>13</v>
      </c>
      <c r="D86" s="68">
        <v>2</v>
      </c>
      <c r="E86" s="432"/>
      <c r="F86" s="38" t="str">
        <f>IF(OR(OR(E86=0,E86=""),OR(D86=0,D86="")),"",D86*E86)</f>
        <v/>
      </c>
      <c r="G86" s="99"/>
      <c r="H86" s="99"/>
      <c r="I86" s="99"/>
      <c r="J86" s="99"/>
      <c r="K86" s="99"/>
    </row>
    <row r="87" spans="1:11" s="100" customFormat="1" ht="22.5" customHeight="1">
      <c r="A87" s="64" t="s">
        <v>835</v>
      </c>
      <c r="B87" s="24" t="s">
        <v>836</v>
      </c>
      <c r="C87" s="67" t="s">
        <v>13</v>
      </c>
      <c r="D87" s="68">
        <v>3</v>
      </c>
      <c r="E87" s="432"/>
      <c r="F87" s="38" t="str">
        <f>IF(OR(OR(E87=0,E87=""),OR(D87=0,D87="")),"",D87*E87)</f>
        <v/>
      </c>
      <c r="G87" s="99"/>
      <c r="H87" s="99"/>
      <c r="I87" s="99"/>
      <c r="J87" s="99"/>
      <c r="K87" s="99"/>
    </row>
    <row r="88" spans="1:11" s="100" customFormat="1" ht="3" customHeight="1">
      <c r="A88" s="64"/>
      <c r="B88" s="24"/>
      <c r="C88" s="67"/>
      <c r="D88" s="68"/>
      <c r="E88" s="432"/>
      <c r="F88" s="38"/>
      <c r="G88" s="99"/>
      <c r="H88" s="99"/>
      <c r="I88" s="99"/>
      <c r="J88" s="99"/>
      <c r="K88" s="99"/>
    </row>
    <row r="89" spans="1:11" s="39" customFormat="1" ht="11.25">
      <c r="A89" s="121"/>
      <c r="B89" s="170" t="s">
        <v>838</v>
      </c>
      <c r="C89" s="65"/>
      <c r="D89" s="66"/>
      <c r="E89" s="430"/>
      <c r="F89" s="169"/>
    </row>
    <row r="90" spans="1:11" s="39" customFormat="1" ht="3" customHeight="1">
      <c r="A90" s="121"/>
      <c r="B90" s="170"/>
      <c r="C90" s="65"/>
      <c r="D90" s="66"/>
      <c r="E90" s="430"/>
      <c r="F90" s="169"/>
    </row>
    <row r="91" spans="1:11" s="100" customFormat="1" ht="22.5" customHeight="1">
      <c r="A91" s="64" t="s">
        <v>840</v>
      </c>
      <c r="B91" s="24" t="s">
        <v>837</v>
      </c>
      <c r="C91" s="67" t="s">
        <v>13</v>
      </c>
      <c r="D91" s="68">
        <v>2</v>
      </c>
      <c r="E91" s="432"/>
      <c r="F91" s="38" t="str">
        <f>IF(OR(OR(E91=0,E91=""),OR(D91=0,D91="")),"",D91*E91)</f>
        <v/>
      </c>
      <c r="G91" s="99"/>
      <c r="H91" s="99"/>
      <c r="I91" s="99"/>
      <c r="J91" s="99"/>
      <c r="K91" s="99"/>
    </row>
    <row r="92" spans="1:11" s="100" customFormat="1" ht="22.5">
      <c r="A92" s="64" t="s">
        <v>841</v>
      </c>
      <c r="B92" s="24" t="s">
        <v>839</v>
      </c>
      <c r="C92" s="67" t="s">
        <v>13</v>
      </c>
      <c r="D92" s="68">
        <v>1</v>
      </c>
      <c r="E92" s="432"/>
      <c r="F92" s="38" t="str">
        <f>IF(OR(OR(E92=0,E92=""),OR(D92=0,D92="")),"",D92*E92)</f>
        <v/>
      </c>
      <c r="G92" s="99"/>
      <c r="H92" s="99"/>
      <c r="I92" s="99"/>
      <c r="J92" s="99"/>
      <c r="K92" s="99"/>
    </row>
    <row r="93" spans="1:11" s="100" customFormat="1" ht="3" customHeight="1">
      <c r="A93" s="64"/>
      <c r="B93" s="24"/>
      <c r="C93" s="67"/>
      <c r="D93" s="68"/>
      <c r="E93" s="432"/>
      <c r="F93" s="38"/>
      <c r="G93" s="99"/>
      <c r="H93" s="99"/>
      <c r="I93" s="99"/>
      <c r="J93" s="99"/>
      <c r="K93" s="99"/>
    </row>
    <row r="94" spans="1:11" s="39" customFormat="1" ht="11.25">
      <c r="A94" s="121"/>
      <c r="B94" s="170" t="s">
        <v>844</v>
      </c>
      <c r="C94" s="65"/>
      <c r="D94" s="66"/>
      <c r="E94" s="430"/>
      <c r="F94" s="169"/>
    </row>
    <row r="95" spans="1:11" s="39" customFormat="1" ht="3" customHeight="1">
      <c r="A95" s="121"/>
      <c r="B95" s="170"/>
      <c r="C95" s="65"/>
      <c r="D95" s="66"/>
      <c r="E95" s="430"/>
      <c r="F95" s="169"/>
    </row>
    <row r="96" spans="1:11" s="100" customFormat="1" ht="34.5" customHeight="1">
      <c r="A96" s="64" t="s">
        <v>842</v>
      </c>
      <c r="B96" s="24" t="s">
        <v>845</v>
      </c>
      <c r="C96" s="67" t="s">
        <v>13</v>
      </c>
      <c r="D96" s="68">
        <v>6</v>
      </c>
      <c r="E96" s="432"/>
      <c r="F96" s="38" t="str">
        <f>IF(OR(OR(E96=0,E96=""),OR(D96=0,D96="")),"",D96*E96)</f>
        <v/>
      </c>
      <c r="G96" s="99"/>
      <c r="H96" s="99"/>
      <c r="I96" s="99"/>
      <c r="J96" s="99"/>
      <c r="K96" s="99"/>
    </row>
    <row r="97" spans="1:11" s="100" customFormat="1" ht="22.5">
      <c r="A97" s="64" t="s">
        <v>843</v>
      </c>
      <c r="B97" s="24" t="s">
        <v>846</v>
      </c>
      <c r="C97" s="67" t="s">
        <v>13</v>
      </c>
      <c r="D97" s="68">
        <v>1</v>
      </c>
      <c r="E97" s="432"/>
      <c r="F97" s="38" t="str">
        <f>IF(OR(OR(E97=0,E97=""),OR(D97=0,D97="")),"",D97*E97)</f>
        <v/>
      </c>
      <c r="G97" s="99"/>
      <c r="H97" s="99"/>
      <c r="I97" s="99"/>
      <c r="J97" s="99"/>
      <c r="K97" s="99"/>
    </row>
    <row r="98" spans="1:11" s="100" customFormat="1" ht="22.5">
      <c r="A98" s="64" t="s">
        <v>848</v>
      </c>
      <c r="B98" s="24" t="s">
        <v>839</v>
      </c>
      <c r="C98" s="67" t="s">
        <v>13</v>
      </c>
      <c r="D98" s="68">
        <v>1</v>
      </c>
      <c r="E98" s="432"/>
      <c r="F98" s="38" t="str">
        <f>IF(OR(OR(E98=0,E98=""),OR(D98=0,D98="")),"",D98*E98)</f>
        <v/>
      </c>
      <c r="G98" s="99"/>
      <c r="H98" s="99"/>
      <c r="I98" s="99"/>
      <c r="J98" s="99"/>
      <c r="K98" s="99"/>
    </row>
    <row r="99" spans="1:11" s="100" customFormat="1" ht="3" customHeight="1">
      <c r="A99" s="64"/>
      <c r="B99" s="24"/>
      <c r="C99" s="67"/>
      <c r="D99" s="68"/>
      <c r="E99" s="432"/>
      <c r="F99" s="38"/>
      <c r="G99" s="99"/>
      <c r="H99" s="99"/>
      <c r="I99" s="99"/>
      <c r="J99" s="99"/>
      <c r="K99" s="99"/>
    </row>
    <row r="100" spans="1:11" s="39" customFormat="1" ht="11.25">
      <c r="A100" s="121"/>
      <c r="B100" s="170" t="s">
        <v>847</v>
      </c>
      <c r="C100" s="65"/>
      <c r="D100" s="66"/>
      <c r="E100" s="430"/>
      <c r="F100" s="169"/>
    </row>
    <row r="101" spans="1:11" s="39" customFormat="1" ht="3" customHeight="1">
      <c r="A101" s="121"/>
      <c r="B101" s="170"/>
      <c r="C101" s="65"/>
      <c r="D101" s="66"/>
      <c r="E101" s="430"/>
      <c r="F101" s="169"/>
    </row>
    <row r="102" spans="1:11" s="100" customFormat="1" ht="34.5" customHeight="1">
      <c r="A102" s="64" t="s">
        <v>849</v>
      </c>
      <c r="B102" s="24" t="s">
        <v>845</v>
      </c>
      <c r="C102" s="67" t="s">
        <v>13</v>
      </c>
      <c r="D102" s="68">
        <v>3</v>
      </c>
      <c r="E102" s="432"/>
      <c r="F102" s="38" t="str">
        <f>IF(OR(OR(E102=0,E102=""),OR(D102=0,D102="")),"",D102*E102)</f>
        <v/>
      </c>
      <c r="G102" s="99"/>
      <c r="H102" s="99"/>
      <c r="I102" s="99"/>
      <c r="J102" s="99"/>
      <c r="K102" s="99"/>
    </row>
    <row r="103" spans="1:11" s="100" customFormat="1" ht="22.5" customHeight="1">
      <c r="A103" s="64" t="s">
        <v>850</v>
      </c>
      <c r="B103" s="24" t="s">
        <v>837</v>
      </c>
      <c r="C103" s="67" t="s">
        <v>13</v>
      </c>
      <c r="D103" s="68">
        <v>1</v>
      </c>
      <c r="E103" s="432"/>
      <c r="F103" s="38" t="str">
        <f>IF(OR(OR(E103=0,E103=""),OR(D103=0,D103="")),"",D103*E103)</f>
        <v/>
      </c>
      <c r="G103" s="99"/>
      <c r="H103" s="99"/>
      <c r="I103" s="99"/>
      <c r="J103" s="99"/>
      <c r="K103" s="99"/>
    </row>
    <row r="104" spans="1:11" s="100" customFormat="1" ht="3" customHeight="1">
      <c r="A104" s="64"/>
      <c r="B104" s="24"/>
      <c r="C104" s="67"/>
      <c r="D104" s="68"/>
      <c r="E104" s="432"/>
      <c r="F104" s="38"/>
      <c r="G104" s="99"/>
      <c r="H104" s="99"/>
      <c r="I104" s="99"/>
      <c r="J104" s="99"/>
      <c r="K104" s="99"/>
    </row>
    <row r="105" spans="1:11" s="39" customFormat="1" ht="11.25">
      <c r="A105" s="121"/>
      <c r="B105" s="170" t="s">
        <v>1314</v>
      </c>
      <c r="C105" s="65"/>
      <c r="D105" s="66"/>
      <c r="E105" s="430"/>
      <c r="F105" s="169"/>
    </row>
    <row r="106" spans="1:11" s="39" customFormat="1" ht="3" customHeight="1">
      <c r="A106" s="121"/>
      <c r="B106" s="170"/>
      <c r="C106" s="65"/>
      <c r="D106" s="66"/>
      <c r="E106" s="430"/>
      <c r="F106" s="169"/>
    </row>
    <row r="107" spans="1:11" s="100" customFormat="1" ht="33.75">
      <c r="A107" s="64"/>
      <c r="B107" s="24" t="s">
        <v>1315</v>
      </c>
      <c r="C107" s="67" t="s">
        <v>8</v>
      </c>
      <c r="D107" s="68">
        <v>34</v>
      </c>
      <c r="E107" s="432"/>
      <c r="F107" s="38" t="str">
        <f>IF(OR(OR(E107=0,E107=""),OR(D107=0,D107="")),"",D107*E107)</f>
        <v/>
      </c>
      <c r="G107" s="99"/>
      <c r="H107" s="99"/>
      <c r="I107" s="99"/>
      <c r="J107" s="99"/>
      <c r="K107" s="99"/>
    </row>
    <row r="108" spans="1:11" s="30" customFormat="1">
      <c r="A108" s="456"/>
      <c r="B108" s="46"/>
      <c r="C108" s="63"/>
      <c r="D108" s="40"/>
      <c r="E108" s="381"/>
      <c r="F108" s="38"/>
    </row>
    <row r="109" spans="1:11" s="30" customFormat="1">
      <c r="A109" s="456"/>
      <c r="B109" s="46"/>
      <c r="C109" s="63"/>
      <c r="D109" s="40"/>
      <c r="E109" s="381"/>
      <c r="F109" s="38"/>
    </row>
    <row r="110" spans="1:11" s="39" customFormat="1" ht="11.25">
      <c r="A110" s="64"/>
      <c r="B110" s="375"/>
      <c r="C110" s="63"/>
      <c r="D110" s="40"/>
      <c r="E110" s="381"/>
      <c r="F110" s="38" t="str">
        <f t="shared" ref="F110" si="2">IF(OR(OR(E110=0,E110=""),OR(D110=0,D110="")),"",D110*E110)</f>
        <v/>
      </c>
    </row>
    <row r="111" spans="1:11">
      <c r="A111" s="50"/>
      <c r="B111" s="373"/>
      <c r="C111" s="23"/>
      <c r="E111" s="107"/>
    </row>
    <row r="112" spans="1:11" s="48" customFormat="1" ht="15.75">
      <c r="A112" s="1048" t="str">
        <f>A3</f>
        <v>A.IX.</v>
      </c>
      <c r="B112" s="1049" t="s">
        <v>1323</v>
      </c>
      <c r="C112" s="1050"/>
      <c r="D112" s="1051"/>
      <c r="E112" s="1050"/>
      <c r="F112" s="1052" t="str">
        <f>IF(SUM(F1:F111)&gt;0,SUM(F1:F111),"")</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2" manualBreakCount="2">
    <brk id="34" max="5" man="1"/>
    <brk id="6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F91"/>
  <sheetViews>
    <sheetView view="pageBreakPreview" topLeftCell="A9" zoomScale="120" zoomScaleNormal="100" zoomScaleSheetLayoutView="120" zoomScalePageLayoutView="70" workbookViewId="0">
      <selection activeCell="B17" sqref="B17"/>
    </sheetView>
  </sheetViews>
  <sheetFormatPr defaultColWidth="9.140625" defaultRowHeight="15.75"/>
  <cols>
    <col min="1" max="1" width="8.5703125" style="222" customWidth="1"/>
    <col min="2" max="2" width="52.7109375" style="222" customWidth="1"/>
    <col min="3" max="4" width="6.85546875" style="222" bestFit="1" customWidth="1"/>
    <col min="5" max="5" width="8.7109375" style="222" customWidth="1"/>
    <col min="6" max="6" width="9.28515625" style="862" customWidth="1"/>
    <col min="7" max="16384" width="9.140625" style="222"/>
  </cols>
  <sheetData>
    <row r="1" spans="1:6" s="831" customFormat="1" ht="12" thickBot="1">
      <c r="A1" s="838" t="s">
        <v>2671</v>
      </c>
      <c r="B1" s="839" t="s">
        <v>2672</v>
      </c>
      <c r="C1" s="840" t="s">
        <v>2673</v>
      </c>
      <c r="D1" s="841" t="s">
        <v>2674</v>
      </c>
      <c r="E1" s="840" t="s">
        <v>2675</v>
      </c>
      <c r="F1" s="840" t="s">
        <v>2676</v>
      </c>
    </row>
    <row r="2" spans="1:6" s="831" customFormat="1" ht="10.5" customHeight="1" thickTop="1">
      <c r="A2" s="835"/>
      <c r="B2" s="835"/>
      <c r="C2" s="836"/>
      <c r="D2" s="837"/>
      <c r="E2" s="836"/>
      <c r="F2" s="859"/>
    </row>
    <row r="3" spans="1:6" s="48" customFormat="1">
      <c r="A3" s="51" t="s">
        <v>2677</v>
      </c>
      <c r="B3" s="72" t="s">
        <v>1701</v>
      </c>
      <c r="C3" s="52"/>
      <c r="D3" s="52"/>
      <c r="E3" s="377"/>
      <c r="F3" s="851"/>
    </row>
    <row r="4" spans="1:6">
      <c r="A4" s="698"/>
      <c r="B4" s="698"/>
      <c r="C4" s="698"/>
      <c r="D4" s="698"/>
      <c r="E4" s="698"/>
      <c r="F4" s="852"/>
    </row>
    <row r="5" spans="1:6">
      <c r="A5" s="829"/>
      <c r="B5" s="832" t="s">
        <v>2678</v>
      </c>
      <c r="C5" s="829"/>
      <c r="D5" s="829"/>
      <c r="E5" s="830"/>
      <c r="F5" s="853"/>
    </row>
    <row r="6" spans="1:6" ht="31.5">
      <c r="A6" s="699" t="s">
        <v>2679</v>
      </c>
      <c r="B6" s="700" t="s">
        <v>1577</v>
      </c>
      <c r="C6" s="701" t="s">
        <v>1578</v>
      </c>
      <c r="D6" s="702">
        <v>1</v>
      </c>
      <c r="E6" s="728"/>
      <c r="F6" s="860" t="str">
        <f>IF(OR(OR(E6=0,E6=""),OR(D6=0,D6="")),"",D6*E6)</f>
        <v/>
      </c>
    </row>
    <row r="7" spans="1:6">
      <c r="A7" s="703"/>
      <c r="B7" s="704"/>
      <c r="C7" s="703"/>
      <c r="D7" s="705"/>
      <c r="E7" s="729"/>
      <c r="F7" s="860" t="str">
        <f t="shared" ref="F7:F26" si="0">IF(OR(OR(E7=0,E7=""),OR(D7=0,D7="")),"",D7*E7)</f>
        <v/>
      </c>
    </row>
    <row r="8" spans="1:6" ht="63">
      <c r="A8" s="703" t="s">
        <v>2680</v>
      </c>
      <c r="B8" s="704" t="s">
        <v>1580</v>
      </c>
      <c r="C8" s="706" t="s">
        <v>1578</v>
      </c>
      <c r="D8" s="707">
        <v>1</v>
      </c>
      <c r="E8" s="730"/>
      <c r="F8" s="860" t="str">
        <f t="shared" si="0"/>
        <v/>
      </c>
    </row>
    <row r="9" spans="1:6">
      <c r="A9" s="703"/>
      <c r="B9" s="704"/>
      <c r="C9" s="706"/>
      <c r="D9" s="707"/>
      <c r="E9" s="730"/>
      <c r="F9" s="860" t="str">
        <f t="shared" si="0"/>
        <v/>
      </c>
    </row>
    <row r="10" spans="1:6" ht="78.75">
      <c r="A10" s="703" t="s">
        <v>2681</v>
      </c>
      <c r="B10" s="704" t="s">
        <v>1582</v>
      </c>
      <c r="C10" s="706"/>
      <c r="D10" s="707"/>
      <c r="E10" s="730"/>
      <c r="F10" s="860" t="str">
        <f t="shared" si="0"/>
        <v/>
      </c>
    </row>
    <row r="11" spans="1:6">
      <c r="A11" s="703"/>
      <c r="B11" s="704" t="s">
        <v>1583</v>
      </c>
      <c r="C11" s="706" t="s">
        <v>1125</v>
      </c>
      <c r="D11" s="707">
        <v>55</v>
      </c>
      <c r="E11" s="730"/>
      <c r="F11" s="860" t="str">
        <f t="shared" si="0"/>
        <v/>
      </c>
    </row>
    <row r="12" spans="1:6">
      <c r="A12" s="703"/>
      <c r="B12" s="704" t="s">
        <v>1584</v>
      </c>
      <c r="C12" s="706" t="s">
        <v>1125</v>
      </c>
      <c r="D12" s="707">
        <v>25</v>
      </c>
      <c r="E12" s="730"/>
      <c r="F12" s="860" t="str">
        <f t="shared" si="0"/>
        <v/>
      </c>
    </row>
    <row r="13" spans="1:6">
      <c r="A13" s="703"/>
      <c r="B13" s="704"/>
      <c r="C13" s="706"/>
      <c r="D13" s="707"/>
      <c r="E13" s="730"/>
      <c r="F13" s="860" t="str">
        <f t="shared" si="0"/>
        <v/>
      </c>
    </row>
    <row r="14" spans="1:6" ht="63">
      <c r="A14" s="703" t="s">
        <v>2682</v>
      </c>
      <c r="B14" s="704" t="s">
        <v>1586</v>
      </c>
      <c r="C14" s="706"/>
      <c r="D14" s="707"/>
      <c r="E14" s="730"/>
      <c r="F14" s="860" t="str">
        <f t="shared" si="0"/>
        <v/>
      </c>
    </row>
    <row r="15" spans="1:6">
      <c r="A15" s="703"/>
      <c r="B15" s="704" t="s">
        <v>1587</v>
      </c>
      <c r="C15" s="706" t="s">
        <v>1125</v>
      </c>
      <c r="D15" s="707">
        <v>4</v>
      </c>
      <c r="E15" s="730"/>
      <c r="F15" s="860" t="str">
        <f t="shared" si="0"/>
        <v/>
      </c>
    </row>
    <row r="16" spans="1:6">
      <c r="A16" s="703"/>
      <c r="B16" s="704"/>
      <c r="C16" s="703"/>
      <c r="D16" s="705"/>
      <c r="E16" s="729"/>
      <c r="F16" s="860" t="str">
        <f t="shared" si="0"/>
        <v/>
      </c>
    </row>
    <row r="17" spans="1:6" ht="94.5">
      <c r="A17" s="703" t="s">
        <v>2683</v>
      </c>
      <c r="B17" s="704" t="s">
        <v>1589</v>
      </c>
      <c r="C17" s="706"/>
      <c r="D17" s="707"/>
      <c r="E17" s="730"/>
      <c r="F17" s="860" t="str">
        <f t="shared" si="0"/>
        <v/>
      </c>
    </row>
    <row r="18" spans="1:6">
      <c r="A18" s="703"/>
      <c r="B18" s="704" t="s">
        <v>1590</v>
      </c>
      <c r="C18" s="706" t="s">
        <v>1125</v>
      </c>
      <c r="D18" s="707">
        <v>25</v>
      </c>
      <c r="E18" s="730"/>
      <c r="F18" s="860" t="str">
        <f t="shared" si="0"/>
        <v/>
      </c>
    </row>
    <row r="19" spans="1:6">
      <c r="A19" s="703"/>
      <c r="B19" s="704" t="s">
        <v>1591</v>
      </c>
      <c r="C19" s="706" t="s">
        <v>1125</v>
      </c>
      <c r="D19" s="707">
        <v>20</v>
      </c>
      <c r="E19" s="730"/>
      <c r="F19" s="860" t="str">
        <f t="shared" si="0"/>
        <v/>
      </c>
    </row>
    <row r="20" spans="1:6">
      <c r="A20" s="703"/>
      <c r="B20" s="704"/>
      <c r="C20" s="706"/>
      <c r="D20" s="707"/>
      <c r="E20" s="730"/>
      <c r="F20" s="860" t="str">
        <f t="shared" si="0"/>
        <v/>
      </c>
    </row>
    <row r="21" spans="1:6" ht="63">
      <c r="A21" s="703" t="s">
        <v>2684</v>
      </c>
      <c r="B21" s="704" t="s">
        <v>1593</v>
      </c>
      <c r="C21" s="706"/>
      <c r="D21" s="707"/>
      <c r="E21" s="730"/>
      <c r="F21" s="860" t="str">
        <f t="shared" si="0"/>
        <v/>
      </c>
    </row>
    <row r="22" spans="1:6">
      <c r="A22" s="703"/>
      <c r="B22" s="704" t="s">
        <v>1594</v>
      </c>
      <c r="C22" s="706" t="s">
        <v>1125</v>
      </c>
      <c r="D22" s="707">
        <v>20</v>
      </c>
      <c r="E22" s="730"/>
      <c r="F22" s="860" t="str">
        <f t="shared" si="0"/>
        <v/>
      </c>
    </row>
    <row r="23" spans="1:6">
      <c r="A23" s="703"/>
      <c r="B23" s="704"/>
      <c r="C23" s="706"/>
      <c r="D23" s="707"/>
      <c r="E23" s="730"/>
      <c r="F23" s="860" t="str">
        <f t="shared" si="0"/>
        <v/>
      </c>
    </row>
    <row r="24" spans="1:6" ht="47.25">
      <c r="A24" s="703" t="s">
        <v>2685</v>
      </c>
      <c r="B24" s="704" t="s">
        <v>1596</v>
      </c>
      <c r="C24" s="703" t="s">
        <v>1578</v>
      </c>
      <c r="D24" s="705">
        <v>4</v>
      </c>
      <c r="E24" s="729"/>
      <c r="F24" s="860" t="str">
        <f t="shared" si="0"/>
        <v/>
      </c>
    </row>
    <row r="25" spans="1:6">
      <c r="A25" s="703"/>
      <c r="B25" s="704"/>
      <c r="C25" s="703"/>
      <c r="D25" s="705"/>
      <c r="E25" s="729"/>
      <c r="F25" s="860" t="str">
        <f t="shared" si="0"/>
        <v/>
      </c>
    </row>
    <row r="26" spans="1:6" ht="31.5">
      <c r="A26" s="703" t="s">
        <v>2686</v>
      </c>
      <c r="B26" s="704" t="s">
        <v>1598</v>
      </c>
      <c r="C26" s="703" t="s">
        <v>1578</v>
      </c>
      <c r="D26" s="705">
        <v>1</v>
      </c>
      <c r="E26" s="729"/>
      <c r="F26" s="860" t="str">
        <f t="shared" si="0"/>
        <v/>
      </c>
    </row>
    <row r="27" spans="1:6">
      <c r="A27" s="833"/>
      <c r="B27" s="834"/>
      <c r="C27" s="715"/>
      <c r="D27" s="716"/>
      <c r="E27" s="731"/>
      <c r="F27" s="854"/>
    </row>
    <row r="28" spans="1:6" s="48" customFormat="1">
      <c r="A28" s="51" t="s">
        <v>2687</v>
      </c>
      <c r="B28" s="72" t="s">
        <v>2688</v>
      </c>
      <c r="C28" s="53"/>
      <c r="D28" s="52"/>
      <c r="E28" s="53"/>
      <c r="F28" s="861">
        <f>SUM(F6:F27)</f>
        <v>0</v>
      </c>
    </row>
    <row r="29" spans="1:6" s="828" customFormat="1" ht="32.25" customHeight="1">
      <c r="A29" s="825"/>
      <c r="B29" s="826"/>
      <c r="C29" s="827"/>
      <c r="D29" s="827"/>
      <c r="E29" s="827"/>
      <c r="F29" s="855"/>
    </row>
    <row r="30" spans="1:6">
      <c r="A30" s="829"/>
      <c r="B30" s="832" t="s">
        <v>2689</v>
      </c>
      <c r="C30" s="829"/>
      <c r="D30" s="829"/>
      <c r="E30" s="830"/>
      <c r="F30" s="856"/>
    </row>
    <row r="31" spans="1:6" s="828" customFormat="1" ht="31.5">
      <c r="A31" s="844" t="s">
        <v>2690</v>
      </c>
      <c r="B31" s="745" t="s">
        <v>1794</v>
      </c>
      <c r="C31" s="746" t="s">
        <v>1578</v>
      </c>
      <c r="D31" s="746">
        <v>24</v>
      </c>
      <c r="E31" s="755"/>
      <c r="F31" s="860" t="str">
        <f>IF(OR(OR(E31=0,E31=""),OR(D31=0,D31="")),"",D31*E31)</f>
        <v/>
      </c>
    </row>
    <row r="32" spans="1:6" s="828" customFormat="1">
      <c r="A32" s="845"/>
      <c r="B32" s="741"/>
      <c r="C32" s="742"/>
      <c r="D32" s="743"/>
      <c r="E32" s="754"/>
      <c r="F32" s="860" t="str">
        <f t="shared" ref="F32:F71" si="1">IF(OR(OR(E32=0,E32=""),OR(D32=0,D32="")),"",D32*E32)</f>
        <v/>
      </c>
    </row>
    <row r="33" spans="1:6" s="828" customFormat="1" ht="31.5">
      <c r="A33" s="844" t="s">
        <v>2691</v>
      </c>
      <c r="B33" s="745" t="s">
        <v>1795</v>
      </c>
      <c r="C33" s="746" t="s">
        <v>1578</v>
      </c>
      <c r="D33" s="746">
        <v>2</v>
      </c>
      <c r="E33" s="755"/>
      <c r="F33" s="860" t="str">
        <f t="shared" si="1"/>
        <v/>
      </c>
    </row>
    <row r="34" spans="1:6" s="828" customFormat="1">
      <c r="A34" s="844"/>
      <c r="B34" s="745"/>
      <c r="C34" s="746"/>
      <c r="D34" s="746"/>
      <c r="E34" s="755"/>
      <c r="F34" s="860" t="str">
        <f t="shared" si="1"/>
        <v/>
      </c>
    </row>
    <row r="35" spans="1:6" s="828" customFormat="1">
      <c r="A35" s="844" t="s">
        <v>2692</v>
      </c>
      <c r="B35" s="745" t="s">
        <v>1796</v>
      </c>
      <c r="C35" s="746" t="s">
        <v>1578</v>
      </c>
      <c r="D35" s="746">
        <v>2</v>
      </c>
      <c r="E35" s="755"/>
      <c r="F35" s="860" t="str">
        <f t="shared" si="1"/>
        <v/>
      </c>
    </row>
    <row r="36" spans="1:6" s="828" customFormat="1">
      <c r="A36" s="844"/>
      <c r="B36" s="745"/>
      <c r="C36" s="746"/>
      <c r="D36" s="746"/>
      <c r="E36" s="755"/>
      <c r="F36" s="860" t="str">
        <f t="shared" si="1"/>
        <v/>
      </c>
    </row>
    <row r="37" spans="1:6" s="828" customFormat="1" ht="31.5">
      <c r="A37" s="844" t="s">
        <v>2693</v>
      </c>
      <c r="B37" s="745" t="s">
        <v>1797</v>
      </c>
      <c r="C37" s="746" t="s">
        <v>1578</v>
      </c>
      <c r="D37" s="746">
        <v>2</v>
      </c>
      <c r="E37" s="755"/>
      <c r="F37" s="860" t="str">
        <f t="shared" si="1"/>
        <v/>
      </c>
    </row>
    <row r="38" spans="1:6" s="828" customFormat="1">
      <c r="A38" s="844"/>
      <c r="B38" s="745"/>
      <c r="C38" s="746"/>
      <c r="D38" s="746"/>
      <c r="E38" s="755"/>
      <c r="F38" s="860" t="str">
        <f t="shared" si="1"/>
        <v/>
      </c>
    </row>
    <row r="39" spans="1:6" s="828" customFormat="1" ht="47.25">
      <c r="A39" s="844" t="s">
        <v>2694</v>
      </c>
      <c r="B39" s="745" t="s">
        <v>1798</v>
      </c>
      <c r="C39" s="746" t="s">
        <v>1578</v>
      </c>
      <c r="D39" s="746">
        <v>2</v>
      </c>
      <c r="E39" s="755"/>
      <c r="F39" s="860" t="str">
        <f t="shared" si="1"/>
        <v/>
      </c>
    </row>
    <row r="40" spans="1:6" s="828" customFormat="1">
      <c r="A40" s="844"/>
      <c r="B40" s="745"/>
      <c r="C40" s="746"/>
      <c r="D40" s="746"/>
      <c r="E40" s="755"/>
      <c r="F40" s="860" t="str">
        <f t="shared" si="1"/>
        <v/>
      </c>
    </row>
    <row r="41" spans="1:6" s="828" customFormat="1" ht="141.75">
      <c r="A41" s="844" t="s">
        <v>2695</v>
      </c>
      <c r="B41" s="745" t="s">
        <v>1799</v>
      </c>
      <c r="C41" s="746" t="s">
        <v>1578</v>
      </c>
      <c r="D41" s="746">
        <v>1</v>
      </c>
      <c r="E41" s="755"/>
      <c r="F41" s="860" t="str">
        <f t="shared" si="1"/>
        <v/>
      </c>
    </row>
    <row r="42" spans="1:6" s="828" customFormat="1">
      <c r="A42" s="844"/>
      <c r="B42" s="747"/>
      <c r="C42" s="748"/>
      <c r="D42" s="748"/>
      <c r="E42" s="755"/>
      <c r="F42" s="860" t="str">
        <f t="shared" si="1"/>
        <v/>
      </c>
    </row>
    <row r="43" spans="1:6" s="828" customFormat="1" ht="31.5">
      <c r="A43" s="844" t="s">
        <v>2696</v>
      </c>
      <c r="B43" s="747" t="s">
        <v>1800</v>
      </c>
      <c r="C43" s="748" t="s">
        <v>1578</v>
      </c>
      <c r="D43" s="748">
        <v>18</v>
      </c>
      <c r="E43" s="755"/>
      <c r="F43" s="860" t="str">
        <f t="shared" si="1"/>
        <v/>
      </c>
    </row>
    <row r="44" spans="1:6" s="828" customFormat="1">
      <c r="A44" s="844"/>
      <c r="B44" s="747"/>
      <c r="C44" s="748"/>
      <c r="D44" s="748"/>
      <c r="E44" s="755"/>
      <c r="F44" s="860" t="str">
        <f t="shared" si="1"/>
        <v/>
      </c>
    </row>
    <row r="45" spans="1:6" s="828" customFormat="1" ht="31.5">
      <c r="A45" s="844" t="s">
        <v>2697</v>
      </c>
      <c r="B45" s="747" t="s">
        <v>1801</v>
      </c>
      <c r="C45" s="746" t="s">
        <v>1578</v>
      </c>
      <c r="D45" s="746">
        <v>18</v>
      </c>
      <c r="E45" s="755"/>
      <c r="F45" s="860" t="str">
        <f t="shared" si="1"/>
        <v/>
      </c>
    </row>
    <row r="46" spans="1:6" s="828" customFormat="1">
      <c r="A46" s="844"/>
      <c r="B46" s="747"/>
      <c r="C46" s="748"/>
      <c r="D46" s="748"/>
      <c r="E46" s="755"/>
      <c r="F46" s="860" t="str">
        <f t="shared" si="1"/>
        <v/>
      </c>
    </row>
    <row r="47" spans="1:6" s="828" customFormat="1" ht="31.5">
      <c r="A47" s="844" t="s">
        <v>2698</v>
      </c>
      <c r="B47" s="747" t="s">
        <v>1802</v>
      </c>
      <c r="C47" s="746" t="s">
        <v>1578</v>
      </c>
      <c r="D47" s="746">
        <v>18</v>
      </c>
      <c r="E47" s="755"/>
      <c r="F47" s="860" t="str">
        <f t="shared" si="1"/>
        <v/>
      </c>
    </row>
    <row r="48" spans="1:6" s="828" customFormat="1">
      <c r="A48" s="844"/>
      <c r="B48" s="747"/>
      <c r="C48" s="748"/>
      <c r="D48" s="748"/>
      <c r="E48" s="755"/>
      <c r="F48" s="860" t="str">
        <f t="shared" si="1"/>
        <v/>
      </c>
    </row>
    <row r="49" spans="1:6" s="828" customFormat="1" ht="63">
      <c r="A49" s="844" t="s">
        <v>2699</v>
      </c>
      <c r="B49" s="747" t="s">
        <v>1803</v>
      </c>
      <c r="C49" s="746" t="s">
        <v>1578</v>
      </c>
      <c r="D49" s="746">
        <v>1</v>
      </c>
      <c r="E49" s="755"/>
      <c r="F49" s="860" t="str">
        <f t="shared" si="1"/>
        <v/>
      </c>
    </row>
    <row r="50" spans="1:6" s="828" customFormat="1">
      <c r="A50" s="844"/>
      <c r="B50" s="747"/>
      <c r="C50" s="748"/>
      <c r="D50" s="748"/>
      <c r="E50" s="755"/>
      <c r="F50" s="860" t="str">
        <f t="shared" si="1"/>
        <v/>
      </c>
    </row>
    <row r="51" spans="1:6" s="828" customFormat="1" ht="47.25">
      <c r="A51" s="844" t="s">
        <v>2700</v>
      </c>
      <c r="B51" s="747" t="s">
        <v>1804</v>
      </c>
      <c r="C51" s="746" t="s">
        <v>1578</v>
      </c>
      <c r="D51" s="746">
        <v>1</v>
      </c>
      <c r="E51" s="755"/>
      <c r="F51" s="860" t="str">
        <f t="shared" si="1"/>
        <v/>
      </c>
    </row>
    <row r="52" spans="1:6" s="828" customFormat="1">
      <c r="A52" s="844"/>
      <c r="B52" s="747"/>
      <c r="C52" s="748"/>
      <c r="D52" s="748"/>
      <c r="E52" s="755"/>
      <c r="F52" s="860" t="str">
        <f t="shared" si="1"/>
        <v/>
      </c>
    </row>
    <row r="53" spans="1:6" s="828" customFormat="1" ht="47.25">
      <c r="A53" s="844" t="s">
        <v>2701</v>
      </c>
      <c r="B53" s="747" t="s">
        <v>1805</v>
      </c>
      <c r="C53" s="746"/>
      <c r="D53" s="746"/>
      <c r="E53" s="755"/>
      <c r="F53" s="860" t="str">
        <f t="shared" si="1"/>
        <v/>
      </c>
    </row>
    <row r="54" spans="1:6" s="828" customFormat="1">
      <c r="A54" s="844"/>
      <c r="B54" s="747" t="s">
        <v>1806</v>
      </c>
      <c r="C54" s="746" t="s">
        <v>1578</v>
      </c>
      <c r="D54" s="746">
        <v>4</v>
      </c>
      <c r="E54" s="755"/>
      <c r="F54" s="860" t="str">
        <f t="shared" si="1"/>
        <v/>
      </c>
    </row>
    <row r="55" spans="1:6" s="828" customFormat="1">
      <c r="A55" s="844"/>
      <c r="B55" s="747" t="s">
        <v>1807</v>
      </c>
      <c r="C55" s="746" t="s">
        <v>1578</v>
      </c>
      <c r="D55" s="746">
        <v>1</v>
      </c>
      <c r="E55" s="755"/>
      <c r="F55" s="860" t="str">
        <f t="shared" si="1"/>
        <v/>
      </c>
    </row>
    <row r="56" spans="1:6" s="828" customFormat="1">
      <c r="A56" s="844"/>
      <c r="B56" s="747" t="s">
        <v>1808</v>
      </c>
      <c r="C56" s="746" t="s">
        <v>1578</v>
      </c>
      <c r="D56" s="746">
        <v>1</v>
      </c>
      <c r="E56" s="755"/>
      <c r="F56" s="860" t="str">
        <f t="shared" si="1"/>
        <v/>
      </c>
    </row>
    <row r="57" spans="1:6" s="828" customFormat="1">
      <c r="A57" s="844"/>
      <c r="B57" s="747" t="s">
        <v>1809</v>
      </c>
      <c r="C57" s="746" t="s">
        <v>1578</v>
      </c>
      <c r="D57" s="746">
        <v>1</v>
      </c>
      <c r="E57" s="755"/>
      <c r="F57" s="860" t="str">
        <f t="shared" si="1"/>
        <v/>
      </c>
    </row>
    <row r="58" spans="1:6" s="828" customFormat="1">
      <c r="A58" s="844"/>
      <c r="B58" s="747"/>
      <c r="C58" s="748"/>
      <c r="D58" s="748"/>
      <c r="E58" s="755"/>
      <c r="F58" s="860" t="str">
        <f t="shared" si="1"/>
        <v/>
      </c>
    </row>
    <row r="59" spans="1:6" s="828" customFormat="1" ht="47.25">
      <c r="A59" s="844" t="s">
        <v>2702</v>
      </c>
      <c r="B59" s="747" t="s">
        <v>1810</v>
      </c>
      <c r="C59" s="746"/>
      <c r="D59" s="746"/>
      <c r="E59" s="755"/>
      <c r="F59" s="860" t="str">
        <f t="shared" si="1"/>
        <v/>
      </c>
    </row>
    <row r="60" spans="1:6" s="828" customFormat="1">
      <c r="A60" s="844"/>
      <c r="B60" s="747" t="s">
        <v>1811</v>
      </c>
      <c r="C60" s="746" t="s">
        <v>1578</v>
      </c>
      <c r="D60" s="746">
        <v>3</v>
      </c>
      <c r="E60" s="755"/>
      <c r="F60" s="860" t="str">
        <f t="shared" si="1"/>
        <v/>
      </c>
    </row>
    <row r="61" spans="1:6" s="828" customFormat="1">
      <c r="A61" s="844"/>
      <c r="B61" s="747" t="s">
        <v>1812</v>
      </c>
      <c r="C61" s="746" t="s">
        <v>1578</v>
      </c>
      <c r="D61" s="746">
        <v>1</v>
      </c>
      <c r="E61" s="755"/>
      <c r="F61" s="860" t="str">
        <f t="shared" si="1"/>
        <v/>
      </c>
    </row>
    <row r="62" spans="1:6" s="828" customFormat="1">
      <c r="A62" s="844"/>
      <c r="B62" s="747" t="s">
        <v>1813</v>
      </c>
      <c r="C62" s="746" t="s">
        <v>1578</v>
      </c>
      <c r="D62" s="746">
        <v>7</v>
      </c>
      <c r="E62" s="755"/>
      <c r="F62" s="860" t="str">
        <f t="shared" si="1"/>
        <v/>
      </c>
    </row>
    <row r="63" spans="1:6" s="828" customFormat="1">
      <c r="A63" s="844"/>
      <c r="B63" s="747" t="s">
        <v>1814</v>
      </c>
      <c r="C63" s="746" t="s">
        <v>1578</v>
      </c>
      <c r="D63" s="746">
        <v>8</v>
      </c>
      <c r="E63" s="755"/>
      <c r="F63" s="860" t="str">
        <f t="shared" si="1"/>
        <v/>
      </c>
    </row>
    <row r="64" spans="1:6" s="828" customFormat="1">
      <c r="A64" s="844"/>
      <c r="B64" s="747" t="s">
        <v>1815</v>
      </c>
      <c r="C64" s="746" t="s">
        <v>1578</v>
      </c>
      <c r="D64" s="746">
        <v>4</v>
      </c>
      <c r="E64" s="755"/>
      <c r="F64" s="860" t="str">
        <f t="shared" si="1"/>
        <v/>
      </c>
    </row>
    <row r="65" spans="1:6" s="828" customFormat="1">
      <c r="A65" s="844"/>
      <c r="B65" s="747" t="s">
        <v>1816</v>
      </c>
      <c r="C65" s="746" t="s">
        <v>1578</v>
      </c>
      <c r="D65" s="746">
        <v>2</v>
      </c>
      <c r="E65" s="755"/>
      <c r="F65" s="860" t="str">
        <f t="shared" si="1"/>
        <v/>
      </c>
    </row>
    <row r="66" spans="1:6" s="828" customFormat="1">
      <c r="A66" s="844"/>
      <c r="B66" s="747" t="s">
        <v>1817</v>
      </c>
      <c r="C66" s="746" t="s">
        <v>1578</v>
      </c>
      <c r="D66" s="746">
        <v>2</v>
      </c>
      <c r="E66" s="755"/>
      <c r="F66" s="860" t="str">
        <f t="shared" si="1"/>
        <v/>
      </c>
    </row>
    <row r="67" spans="1:6" s="828" customFormat="1">
      <c r="A67" s="844"/>
      <c r="B67" s="747" t="s">
        <v>1818</v>
      </c>
      <c r="C67" s="746" t="s">
        <v>1578</v>
      </c>
      <c r="D67" s="746">
        <v>1</v>
      </c>
      <c r="E67" s="755"/>
      <c r="F67" s="860" t="str">
        <f t="shared" si="1"/>
        <v/>
      </c>
    </row>
    <row r="68" spans="1:6" s="828" customFormat="1">
      <c r="A68" s="844"/>
      <c r="B68" s="747" t="s">
        <v>1819</v>
      </c>
      <c r="C68" s="746" t="s">
        <v>1578</v>
      </c>
      <c r="D68" s="746">
        <v>1</v>
      </c>
      <c r="E68" s="755"/>
      <c r="F68" s="860" t="str">
        <f t="shared" si="1"/>
        <v/>
      </c>
    </row>
    <row r="69" spans="1:6" s="828" customFormat="1">
      <c r="A69" s="844"/>
      <c r="B69" s="747" t="s">
        <v>1820</v>
      </c>
      <c r="C69" s="746" t="s">
        <v>1578</v>
      </c>
      <c r="D69" s="746">
        <v>1</v>
      </c>
      <c r="E69" s="755"/>
      <c r="F69" s="860" t="str">
        <f t="shared" si="1"/>
        <v/>
      </c>
    </row>
    <row r="70" spans="1:6" s="828" customFormat="1">
      <c r="A70" s="844"/>
      <c r="B70" s="747"/>
      <c r="C70" s="748"/>
      <c r="D70" s="748"/>
      <c r="E70" s="755"/>
      <c r="F70" s="860" t="str">
        <f t="shared" si="1"/>
        <v/>
      </c>
    </row>
    <row r="71" spans="1:6" s="828" customFormat="1">
      <c r="A71" s="844" t="s">
        <v>2703</v>
      </c>
      <c r="B71" s="747" t="s">
        <v>1821</v>
      </c>
      <c r="C71" s="746" t="s">
        <v>1578</v>
      </c>
      <c r="D71" s="746">
        <v>1</v>
      </c>
      <c r="E71" s="755"/>
      <c r="F71" s="860" t="str">
        <f t="shared" si="1"/>
        <v/>
      </c>
    </row>
    <row r="72" spans="1:6" s="828" customFormat="1">
      <c r="A72" s="744"/>
      <c r="B72" s="747"/>
      <c r="C72" s="748"/>
      <c r="D72" s="748"/>
      <c r="E72" s="755"/>
      <c r="F72" s="857"/>
    </row>
    <row r="73" spans="1:6" s="48" customFormat="1">
      <c r="A73" s="863" t="s">
        <v>2704</v>
      </c>
      <c r="B73" s="864" t="s">
        <v>2705</v>
      </c>
      <c r="C73" s="865"/>
      <c r="D73" s="866"/>
      <c r="E73" s="865"/>
      <c r="F73" s="867">
        <f>SUM(F31:F72)</f>
        <v>0</v>
      </c>
    </row>
    <row r="74" spans="1:6" s="828" customFormat="1">
      <c r="A74" s="825"/>
      <c r="B74" s="826"/>
      <c r="C74" s="827"/>
      <c r="D74" s="827"/>
      <c r="E74" s="827"/>
      <c r="F74" s="855"/>
    </row>
    <row r="75" spans="1:6" s="828" customFormat="1">
      <c r="A75" s="825"/>
      <c r="B75" s="826"/>
      <c r="C75" s="827"/>
      <c r="D75" s="827"/>
      <c r="E75" s="827"/>
      <c r="F75" s="855"/>
    </row>
    <row r="76" spans="1:6">
      <c r="A76" s="829"/>
      <c r="B76" s="832" t="s">
        <v>2706</v>
      </c>
      <c r="C76" s="829"/>
      <c r="D76" s="829"/>
      <c r="E76" s="830"/>
      <c r="F76" s="856"/>
    </row>
    <row r="77" spans="1:6" s="828" customFormat="1" ht="240">
      <c r="A77" s="844" t="s">
        <v>2707</v>
      </c>
      <c r="B77" s="850" t="s">
        <v>2073</v>
      </c>
      <c r="C77" s="847"/>
      <c r="D77" s="847"/>
      <c r="E77" s="827"/>
      <c r="F77" s="855"/>
    </row>
    <row r="78" spans="1:6" s="828" customFormat="1">
      <c r="A78" s="825"/>
      <c r="B78" s="848" t="s">
        <v>2074</v>
      </c>
      <c r="C78" s="746" t="s">
        <v>2075</v>
      </c>
      <c r="D78" s="746">
        <v>1</v>
      </c>
      <c r="E78" s="755"/>
      <c r="F78" s="860" t="str">
        <f t="shared" ref="F78" si="2">IF(OR(OR(E78=0,E78=""),OR(D78=0,D78="")),"",D78*E78)</f>
        <v/>
      </c>
    </row>
    <row r="79" spans="1:6" s="828" customFormat="1">
      <c r="A79" s="825"/>
      <c r="B79" s="826"/>
      <c r="C79" s="827"/>
      <c r="D79" s="827"/>
      <c r="E79" s="827"/>
      <c r="F79" s="855"/>
    </row>
    <row r="80" spans="1:6" s="48" customFormat="1">
      <c r="A80" s="863" t="s">
        <v>2708</v>
      </c>
      <c r="B80" s="864" t="s">
        <v>2379</v>
      </c>
      <c r="C80" s="865"/>
      <c r="D80" s="866"/>
      <c r="E80" s="865"/>
      <c r="F80" s="867">
        <f>SUM(F76:F79)</f>
        <v>0</v>
      </c>
    </row>
    <row r="81" spans="1:6" s="828" customFormat="1">
      <c r="A81" s="825"/>
      <c r="B81" s="826"/>
      <c r="C81" s="827"/>
      <c r="D81" s="827"/>
      <c r="E81" s="827"/>
      <c r="F81" s="855"/>
    </row>
    <row r="82" spans="1:6" s="828" customFormat="1">
      <c r="A82" s="51" t="s">
        <v>2677</v>
      </c>
      <c r="B82" s="72" t="s">
        <v>1699</v>
      </c>
      <c r="C82" s="827"/>
      <c r="D82" s="827"/>
      <c r="E82" s="827"/>
      <c r="F82" s="855"/>
    </row>
    <row r="83" spans="1:6" s="828" customFormat="1">
      <c r="A83" s="825"/>
      <c r="B83" s="826"/>
      <c r="C83" s="827"/>
      <c r="D83" s="827"/>
      <c r="E83" s="827"/>
      <c r="F83" s="855"/>
    </row>
    <row r="84" spans="1:6" s="828" customFormat="1">
      <c r="A84" s="825" t="s">
        <v>2712</v>
      </c>
      <c r="B84" s="826" t="s">
        <v>2709</v>
      </c>
      <c r="C84" s="827"/>
      <c r="D84" s="827"/>
      <c r="E84" s="827"/>
      <c r="F84" s="868">
        <f>F28</f>
        <v>0</v>
      </c>
    </row>
    <row r="85" spans="1:6" s="828" customFormat="1">
      <c r="A85" s="825" t="s">
        <v>2713</v>
      </c>
      <c r="B85" s="826" t="s">
        <v>2710</v>
      </c>
      <c r="C85" s="827"/>
      <c r="D85" s="827"/>
      <c r="E85" s="827"/>
      <c r="F85" s="868">
        <f>F73</f>
        <v>0</v>
      </c>
    </row>
    <row r="86" spans="1:6" s="828" customFormat="1">
      <c r="A86" s="869" t="s">
        <v>2714</v>
      </c>
      <c r="B86" s="870" t="s">
        <v>2711</v>
      </c>
      <c r="C86" s="871"/>
      <c r="D86" s="871"/>
      <c r="E86" s="871"/>
      <c r="F86" s="861">
        <f>F80</f>
        <v>0</v>
      </c>
    </row>
    <row r="87" spans="1:6" s="828" customFormat="1">
      <c r="A87" s="1053" t="s">
        <v>2677</v>
      </c>
      <c r="B87" s="1054" t="s">
        <v>2715</v>
      </c>
      <c r="C87" s="1055"/>
      <c r="D87" s="1055"/>
      <c r="E87" s="1055"/>
      <c r="F87" s="1056">
        <f>SUM(F84:F86)</f>
        <v>0</v>
      </c>
    </row>
    <row r="88" spans="1:6" s="828" customFormat="1">
      <c r="A88" s="825"/>
      <c r="B88" s="826"/>
      <c r="C88" s="827"/>
      <c r="D88" s="827"/>
      <c r="E88" s="827"/>
      <c r="F88" s="855"/>
    </row>
    <row r="89" spans="1:6" s="828" customFormat="1">
      <c r="A89" s="825"/>
      <c r="B89" s="826"/>
      <c r="C89" s="827"/>
      <c r="D89" s="827"/>
      <c r="E89" s="827"/>
      <c r="F89" s="855"/>
    </row>
    <row r="90" spans="1:6" s="828" customFormat="1">
      <c r="A90" s="825"/>
      <c r="B90" s="826"/>
      <c r="C90" s="827"/>
      <c r="D90" s="827"/>
      <c r="E90" s="827"/>
      <c r="F90" s="855"/>
    </row>
    <row r="91" spans="1:6">
      <c r="A91" s="718"/>
      <c r="B91" s="725"/>
      <c r="C91" s="726"/>
      <c r="D91" s="727"/>
      <c r="E91" s="824"/>
      <c r="F91" s="858"/>
    </row>
  </sheetData>
  <conditionalFormatting sqref="E5 C28:C29 C31:C72 C74:C75 C77 C79 C81:C90 E91">
    <cfRule type="cellIs" dxfId="31" priority="16" stopIfTrue="1" operator="between">
      <formula>0</formula>
      <formula>0</formula>
    </cfRule>
  </conditionalFormatting>
  <conditionalFormatting sqref="E30">
    <cfRule type="cellIs" dxfId="30" priority="5" stopIfTrue="1" operator="between">
      <formula>0</formula>
      <formula>0</formula>
    </cfRule>
  </conditionalFormatting>
  <conditionalFormatting sqref="C73">
    <cfRule type="cellIs" dxfId="29" priority="4" stopIfTrue="1" operator="between">
      <formula>0</formula>
      <formula>0</formula>
    </cfRule>
  </conditionalFormatting>
  <conditionalFormatting sqref="E76">
    <cfRule type="cellIs" dxfId="28" priority="3" stopIfTrue="1" operator="between">
      <formula>0</formula>
      <formula>0</formula>
    </cfRule>
  </conditionalFormatting>
  <conditionalFormatting sqref="C78">
    <cfRule type="cellIs" dxfId="27" priority="2" stopIfTrue="1" operator="between">
      <formula>0</formula>
      <formula>0</formula>
    </cfRule>
  </conditionalFormatting>
  <conditionalFormatting sqref="C80">
    <cfRule type="cellIs" dxfId="26" priority="1" stopIfTrue="1" operator="between">
      <formula>0</formula>
      <formula>0</formula>
    </cfRule>
  </conditionalFormatting>
  <pageMargins left="0.94488188976377963" right="0.39370078740157483" top="0.39370078740157483" bottom="0.82677165354330717" header="0.19685039370078741" footer="0.31496062992125984"/>
  <pageSetup paperSize="9" scale="97" fitToHeight="0" orientation="portrait" r:id="rId1"/>
  <headerFooter>
    <oddFooter>Stranica &amp;P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J222"/>
  <sheetViews>
    <sheetView showZeros="0" view="pageBreakPreview" zoomScaleNormal="100" workbookViewId="0">
      <selection activeCell="F42" sqref="F42"/>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9.28515625" style="15" customWidth="1"/>
    <col min="6" max="6" width="14" style="33" customWidth="1"/>
    <col min="7" max="8" width="9.140625" style="15"/>
    <col min="9" max="9" width="9.140625" style="34"/>
    <col min="10" max="16384" width="9.140625" style="15"/>
  </cols>
  <sheetData>
    <row r="1" spans="1:9" s="26" customFormat="1" ht="19.5" customHeight="1">
      <c r="A1" s="49"/>
      <c r="B1" s="37"/>
      <c r="C1" s="25"/>
      <c r="D1" s="25"/>
      <c r="E1" s="35"/>
      <c r="F1" s="36"/>
    </row>
    <row r="2" spans="1:9" s="48" customFormat="1" ht="15.75">
      <c r="A2" s="51"/>
      <c r="B2" s="72" t="s">
        <v>68</v>
      </c>
      <c r="C2" s="52"/>
      <c r="D2" s="52"/>
      <c r="E2" s="53"/>
      <c r="F2" s="54"/>
    </row>
    <row r="3" spans="1:9" s="16" customFormat="1">
      <c r="A3" s="17"/>
      <c r="B3" s="20"/>
      <c r="C3" s="29"/>
      <c r="D3" s="19"/>
      <c r="E3" s="21"/>
      <c r="F3" s="22"/>
    </row>
    <row r="4" spans="1:9">
      <c r="A4" s="74" t="str">
        <f>'A.I. PRIP.'!A146</f>
        <v>A.I.</v>
      </c>
      <c r="B4" s="304" t="str">
        <f>'A.I. PRIP.'!B146</f>
        <v>PRIPREMNO-ZAVRŠNI RADOVI UKUPNO</v>
      </c>
      <c r="C4" s="76"/>
      <c r="D4" s="76"/>
      <c r="E4" s="77"/>
      <c r="F4" s="111" t="str">
        <f>'A.I. PRIP.'!F146</f>
        <v/>
      </c>
      <c r="H4" s="42"/>
      <c r="I4" s="43"/>
    </row>
    <row r="5" spans="1:9" s="13" customFormat="1" ht="15.75" customHeight="1">
      <c r="A5" s="78"/>
      <c r="B5" s="79"/>
      <c r="C5" s="27"/>
      <c r="D5" s="27"/>
      <c r="E5" s="31"/>
      <c r="F5" s="112"/>
      <c r="G5" s="14"/>
      <c r="H5" s="14"/>
      <c r="I5" s="28"/>
    </row>
    <row r="6" spans="1:9">
      <c r="A6" s="74" t="str">
        <f>'A.II. RUS.'!A339</f>
        <v>A.II.</v>
      </c>
      <c r="B6" s="75" t="str">
        <f>'A.II. RUS.'!B339</f>
        <v>RUŠENJA, DEMONTAŽE I ČIŠĆENJE UKUPNO</v>
      </c>
      <c r="C6" s="74"/>
      <c r="D6" s="74"/>
      <c r="E6" s="74"/>
      <c r="F6" s="111" t="str">
        <f>'A.II. RUS.'!F339</f>
        <v/>
      </c>
      <c r="H6" s="42"/>
      <c r="I6" s="43"/>
    </row>
    <row r="7" spans="1:9" s="13" customFormat="1" ht="15.75" customHeight="1">
      <c r="A7" s="78"/>
      <c r="B7" s="79"/>
      <c r="C7" s="79"/>
      <c r="D7" s="79"/>
      <c r="E7" s="79"/>
      <c r="F7" s="113"/>
      <c r="G7" s="14"/>
      <c r="H7" s="14"/>
      <c r="I7" s="28"/>
    </row>
    <row r="8" spans="1:9">
      <c r="A8" s="74" t="str">
        <f>'A.III. ARM.-BET.'!A117</f>
        <v>A.III.</v>
      </c>
      <c r="B8" s="75" t="str">
        <f>'A.III. ARM.-BET.'!B117</f>
        <v>BETONSKI I ARMIRANOBETONSKI RADOVI UKUPNO</v>
      </c>
      <c r="C8" s="75"/>
      <c r="D8" s="75"/>
      <c r="E8" s="75"/>
      <c r="F8" s="111" t="str">
        <f>'A.III. ARM.-BET.'!F117</f>
        <v/>
      </c>
      <c r="H8" s="42"/>
      <c r="I8" s="43"/>
    </row>
    <row r="9" spans="1:9" s="13" customFormat="1" ht="15.75" customHeight="1">
      <c r="A9" s="78"/>
      <c r="B9" s="79"/>
      <c r="C9" s="79"/>
      <c r="D9" s="79"/>
      <c r="E9" s="79"/>
      <c r="F9" s="113"/>
      <c r="G9" s="14"/>
      <c r="H9" s="14"/>
      <c r="I9" s="28"/>
    </row>
    <row r="10" spans="1:9">
      <c r="A10" s="74" t="str">
        <f>'A.IV. ZID-SAN.'!A132</f>
        <v>A.IV.</v>
      </c>
      <c r="B10" s="304" t="str">
        <f>'A.IV. ZID-SAN.'!B132</f>
        <v>ZIDARSKI RADOVI - SANACIJA</v>
      </c>
      <c r="C10" s="75"/>
      <c r="D10" s="75"/>
      <c r="E10" s="75"/>
      <c r="F10" s="111" t="str">
        <f>'A.IV. ZID-SAN.'!F132</f>
        <v/>
      </c>
      <c r="H10" s="42"/>
      <c r="I10" s="43"/>
    </row>
    <row r="11" spans="1:9" s="13" customFormat="1" ht="15.75" customHeight="1">
      <c r="A11" s="78"/>
      <c r="B11" s="79"/>
      <c r="C11" s="79"/>
      <c r="D11" s="79"/>
      <c r="E11" s="79"/>
      <c r="F11" s="113"/>
      <c r="G11" s="14"/>
      <c r="H11" s="14"/>
      <c r="I11" s="28"/>
    </row>
    <row r="12" spans="1:9">
      <c r="A12" s="74" t="str">
        <f>'A.V. ZID.'!A86</f>
        <v>A.V.</v>
      </c>
      <c r="B12" s="304" t="str">
        <f>'A.V. ZID.'!B86</f>
        <v>ZIDARSKI RADOVI UKUPNO</v>
      </c>
      <c r="C12" s="75"/>
      <c r="D12" s="75"/>
      <c r="E12" s="75"/>
      <c r="F12" s="111" t="str">
        <f>'A.V. ZID.'!F86</f>
        <v/>
      </c>
      <c r="H12" s="42"/>
      <c r="I12" s="43"/>
    </row>
    <row r="13" spans="1:9" s="13" customFormat="1" ht="15.75" customHeight="1">
      <c r="A13" s="78"/>
      <c r="B13" s="79"/>
      <c r="C13" s="79"/>
      <c r="D13" s="79"/>
      <c r="E13" s="79"/>
      <c r="F13" s="113"/>
      <c r="G13" s="14"/>
      <c r="H13" s="14"/>
      <c r="I13" s="28"/>
    </row>
    <row r="14" spans="1:9">
      <c r="A14" s="74" t="str">
        <f>'A.VI. TES.'!A81</f>
        <v>A.VI.</v>
      </c>
      <c r="B14" s="304" t="str">
        <f>'A.VI. TES.'!B81</f>
        <v>TESARSKI RADOVI UKUPNO</v>
      </c>
      <c r="C14" s="75"/>
      <c r="D14" s="75"/>
      <c r="E14" s="75"/>
      <c r="F14" s="111" t="str">
        <f>'A.VI. TES.'!F81</f>
        <v/>
      </c>
      <c r="H14" s="42"/>
      <c r="I14" s="43"/>
    </row>
    <row r="15" spans="1:9" s="13" customFormat="1" ht="15.75" customHeight="1">
      <c r="A15" s="78"/>
      <c r="B15" s="79"/>
      <c r="C15" s="79"/>
      <c r="D15" s="79"/>
      <c r="E15" s="79"/>
      <c r="F15" s="113"/>
      <c r="G15" s="14"/>
      <c r="H15" s="14"/>
      <c r="I15" s="28"/>
    </row>
    <row r="16" spans="1:9">
      <c r="A16" s="74" t="str">
        <f>'A.VII. KROVOPOKR.'!A57</f>
        <v>A.VII.</v>
      </c>
      <c r="B16" s="304" t="str">
        <f>'A.VII. KROVOPOKR.'!B57</f>
        <v>KROVOPOKRIVAČKI RADOVI UKUPNO</v>
      </c>
      <c r="C16" s="75"/>
      <c r="D16" s="75"/>
      <c r="E16" s="75"/>
      <c r="F16" s="111" t="str">
        <f>'A.VII. KROVOPOKR.'!F57</f>
        <v/>
      </c>
      <c r="H16" s="42"/>
      <c r="I16" s="43"/>
    </row>
    <row r="17" spans="1:9" s="13" customFormat="1" ht="15.75" customHeight="1">
      <c r="A17" s="78"/>
      <c r="B17" s="79"/>
      <c r="C17" s="79"/>
      <c r="D17" s="79"/>
      <c r="E17" s="79"/>
      <c r="F17" s="113"/>
      <c r="G17" s="14"/>
      <c r="H17" s="14"/>
      <c r="I17" s="28"/>
    </row>
    <row r="18" spans="1:9">
      <c r="A18" s="74" t="str">
        <f>'A.VIII. SKEL.'!A85</f>
        <v>A.VIII.</v>
      </c>
      <c r="B18" s="304" t="str">
        <f>'A.VIII. SKEL.'!B85</f>
        <v>SKELA UKUPNO</v>
      </c>
      <c r="C18" s="75"/>
      <c r="D18" s="75"/>
      <c r="E18" s="75"/>
      <c r="F18" s="111" t="str">
        <f>'A.VIII. SKEL.'!F85</f>
        <v/>
      </c>
      <c r="H18" s="42"/>
      <c r="I18" s="43"/>
    </row>
    <row r="19" spans="1:9" s="13" customFormat="1" ht="15.75" customHeight="1">
      <c r="A19" s="78"/>
      <c r="B19" s="79"/>
      <c r="C19" s="79"/>
      <c r="D19" s="79"/>
      <c r="E19" s="79"/>
      <c r="F19" s="113"/>
      <c r="G19" s="14"/>
      <c r="H19" s="14"/>
      <c r="I19" s="28"/>
    </row>
    <row r="20" spans="1:9">
      <c r="A20" s="74" t="str">
        <f>'A.IX. BRAV.'!A112</f>
        <v>A.IX.</v>
      </c>
      <c r="B20" s="304" t="str">
        <f>'A.IX. BRAV.'!B112</f>
        <v>BRAVARSKI RADOVI UKUPNO</v>
      </c>
      <c r="C20" s="74"/>
      <c r="D20" s="74"/>
      <c r="E20" s="74"/>
      <c r="F20" s="74" t="str">
        <f>'A.IX. BRAV.'!F112</f>
        <v/>
      </c>
      <c r="H20" s="42"/>
      <c r="I20" s="43"/>
    </row>
    <row r="21" spans="1:9" s="1" customFormat="1">
      <c r="A21" s="74"/>
      <c r="B21" s="75"/>
      <c r="C21" s="74"/>
      <c r="D21" s="74"/>
      <c r="E21" s="74"/>
      <c r="F21" s="74"/>
    </row>
    <row r="22" spans="1:9">
      <c r="A22" s="74" t="str">
        <f>'A.X. Demontaže'!A3</f>
        <v>A.X.</v>
      </c>
      <c r="B22" s="304" t="str">
        <f>'A.X. Demontaže'!B3</f>
        <v>DEMONTAŽA POSTOJEĆIH INSTALACIJA</v>
      </c>
      <c r="C22" s="74"/>
      <c r="D22" s="74"/>
      <c r="E22" s="74"/>
      <c r="F22" s="74">
        <f>'A.X. Demontaže'!F87</f>
        <v>0</v>
      </c>
      <c r="H22" s="42"/>
      <c r="I22" s="43"/>
    </row>
    <row r="23" spans="1:9" s="1" customFormat="1">
      <c r="C23" s="2"/>
      <c r="D23" s="7"/>
      <c r="E23" s="4"/>
    </row>
    <row r="24" spans="1:9" s="48" customFormat="1" ht="15.75">
      <c r="A24" s="120" t="str">
        <f>'A.I. PRIP.'!A3</f>
        <v>A.</v>
      </c>
      <c r="B24" s="116" t="str">
        <f>'A.I. PRIP.'!B3</f>
        <v>RADOVI KONSTRUKTIVNE SANACIJE / OBNOVE</v>
      </c>
      <c r="C24" s="118"/>
      <c r="D24" s="118"/>
      <c r="E24" s="119"/>
      <c r="F24" s="131">
        <f>SUM(F3:F22)</f>
        <v>0</v>
      </c>
    </row>
    <row r="25" spans="1:9" s="1" customFormat="1">
      <c r="C25" s="2"/>
      <c r="D25" s="7"/>
      <c r="E25" s="4"/>
    </row>
    <row r="26" spans="1:9">
      <c r="H26" s="42"/>
      <c r="I26" s="43"/>
    </row>
    <row r="27" spans="1:9">
      <c r="H27" s="42"/>
      <c r="I27" s="43"/>
    </row>
    <row r="28" spans="1:9">
      <c r="H28" s="42"/>
      <c r="I28" s="43"/>
    </row>
    <row r="29" spans="1:9">
      <c r="H29" s="42"/>
      <c r="I29" s="43"/>
    </row>
    <row r="30" spans="1:9">
      <c r="I30" s="45"/>
    </row>
    <row r="31" spans="1:9">
      <c r="H31" s="42"/>
      <c r="I31" s="43"/>
    </row>
    <row r="32" spans="1:9">
      <c r="H32" s="42"/>
      <c r="I32" s="43"/>
    </row>
    <row r="33" spans="8:9">
      <c r="H33" s="42"/>
      <c r="I33" s="43"/>
    </row>
    <row r="34" spans="8:9">
      <c r="H34" s="42"/>
      <c r="I34" s="43"/>
    </row>
    <row r="35" spans="8:9">
      <c r="H35" s="42"/>
      <c r="I35" s="43"/>
    </row>
    <row r="36" spans="8:9">
      <c r="H36" s="42"/>
      <c r="I36" s="43"/>
    </row>
    <row r="37" spans="8:9">
      <c r="I37" s="45"/>
    </row>
    <row r="38" spans="8:9">
      <c r="H38" s="42"/>
      <c r="I38" s="45"/>
    </row>
    <row r="39" spans="8:9">
      <c r="H39" s="23"/>
      <c r="I39" s="45"/>
    </row>
    <row r="40" spans="8:9">
      <c r="H40" s="42"/>
      <c r="I40" s="43"/>
    </row>
    <row r="41" spans="8:9">
      <c r="H41" s="42"/>
      <c r="I41" s="43"/>
    </row>
    <row r="42" spans="8:9">
      <c r="I42" s="45"/>
    </row>
    <row r="43" spans="8:9">
      <c r="I43" s="45"/>
    </row>
    <row r="44" spans="8:9">
      <c r="I44" s="45"/>
    </row>
    <row r="45" spans="8:9">
      <c r="I45" s="45"/>
    </row>
    <row r="46" spans="8:9">
      <c r="I46" s="45"/>
    </row>
    <row r="47" spans="8:9">
      <c r="I47" s="45"/>
    </row>
    <row r="48" spans="8:9">
      <c r="I48" s="45"/>
    </row>
    <row r="49" spans="8:9">
      <c r="I49" s="45"/>
    </row>
    <row r="50" spans="8:9">
      <c r="I50" s="45"/>
    </row>
    <row r="51" spans="8:9">
      <c r="I51" s="45"/>
    </row>
    <row r="52" spans="8:9">
      <c r="I52" s="45"/>
    </row>
    <row r="53" spans="8:9">
      <c r="I53" s="45"/>
    </row>
    <row r="54" spans="8:9">
      <c r="I54" s="45"/>
    </row>
    <row r="55" spans="8:9">
      <c r="I55" s="45"/>
    </row>
    <row r="56" spans="8:9">
      <c r="H56" s="23"/>
      <c r="I56" s="45"/>
    </row>
    <row r="57" spans="8:9">
      <c r="H57" s="23"/>
      <c r="I57" s="45"/>
    </row>
    <row r="58" spans="8:9">
      <c r="H58" s="42"/>
      <c r="I58" s="43"/>
    </row>
    <row r="59" spans="8:9">
      <c r="H59" s="42"/>
      <c r="I59" s="43"/>
    </row>
    <row r="60" spans="8:9">
      <c r="I60" s="45"/>
    </row>
    <row r="61" spans="8:9">
      <c r="I61" s="45"/>
    </row>
    <row r="62" spans="8:9">
      <c r="I62" s="45"/>
    </row>
    <row r="63" spans="8:9">
      <c r="I63" s="45"/>
    </row>
    <row r="64" spans="8:9">
      <c r="I64" s="45"/>
    </row>
    <row r="65" spans="8:9">
      <c r="I65" s="45"/>
    </row>
    <row r="66" spans="8:9">
      <c r="I66" s="45"/>
    </row>
    <row r="67" spans="8:9">
      <c r="I67" s="45"/>
    </row>
    <row r="68" spans="8:9">
      <c r="I68" s="45"/>
    </row>
    <row r="69" spans="8:9">
      <c r="I69" s="45"/>
    </row>
    <row r="70" spans="8:9">
      <c r="I70" s="45"/>
    </row>
    <row r="71" spans="8:9">
      <c r="I71" s="45"/>
    </row>
    <row r="72" spans="8:9">
      <c r="I72" s="45"/>
    </row>
    <row r="73" spans="8:9">
      <c r="I73" s="45"/>
    </row>
    <row r="74" spans="8:9">
      <c r="I74" s="45"/>
    </row>
    <row r="75" spans="8:9">
      <c r="H75" s="23"/>
      <c r="I75" s="45"/>
    </row>
    <row r="76" spans="8:9">
      <c r="H76" s="42"/>
      <c r="I76" s="43"/>
    </row>
    <row r="77" spans="8:9">
      <c r="H77" s="42"/>
      <c r="I77" s="43"/>
    </row>
    <row r="78" spans="8:9">
      <c r="I78" s="45"/>
    </row>
    <row r="79" spans="8:9">
      <c r="I79" s="45"/>
    </row>
    <row r="80" spans="8:9">
      <c r="I80" s="45"/>
    </row>
    <row r="81" spans="8:9">
      <c r="H81" s="42"/>
      <c r="I81" s="43"/>
    </row>
    <row r="82" spans="8:9">
      <c r="H82" s="42"/>
      <c r="I82" s="43"/>
    </row>
    <row r="83" spans="8:9">
      <c r="H83" s="42"/>
      <c r="I83" s="43"/>
    </row>
    <row r="84" spans="8:9">
      <c r="H84" s="42"/>
      <c r="I84" s="43"/>
    </row>
    <row r="85" spans="8:9">
      <c r="H85" s="42"/>
      <c r="I85" s="43"/>
    </row>
    <row r="86" spans="8:9">
      <c r="I86" s="45"/>
    </row>
    <row r="87" spans="8:9">
      <c r="I87" s="45"/>
    </row>
    <row r="88" spans="8:9">
      <c r="H88" s="42"/>
      <c r="I88" s="43"/>
    </row>
    <row r="89" spans="8:9">
      <c r="H89" s="42"/>
      <c r="I89" s="43"/>
    </row>
    <row r="90" spans="8:9">
      <c r="H90" s="42"/>
      <c r="I90" s="43"/>
    </row>
    <row r="91" spans="8:9">
      <c r="H91" s="42"/>
      <c r="I91" s="43"/>
    </row>
    <row r="92" spans="8:9">
      <c r="H92" s="42"/>
      <c r="I92" s="43"/>
    </row>
    <row r="93" spans="8:9">
      <c r="I93" s="45"/>
    </row>
    <row r="94" spans="8:9">
      <c r="I94" s="45"/>
    </row>
    <row r="95" spans="8:9">
      <c r="H95" s="42"/>
      <c r="I95" s="43"/>
    </row>
    <row r="96" spans="8:9">
      <c r="H96" s="42"/>
      <c r="I96" s="43"/>
    </row>
    <row r="97" spans="8:9">
      <c r="H97" s="42"/>
      <c r="I97" s="43"/>
    </row>
    <row r="98" spans="8:9">
      <c r="H98" s="42"/>
      <c r="I98" s="43"/>
    </row>
    <row r="99" spans="8:9">
      <c r="H99" s="42"/>
      <c r="I99" s="43"/>
    </row>
    <row r="100" spans="8:9">
      <c r="H100" s="42"/>
      <c r="I100" s="43"/>
    </row>
    <row r="101" spans="8:9">
      <c r="H101" s="42"/>
      <c r="I101" s="43"/>
    </row>
    <row r="102" spans="8:9">
      <c r="I102" s="45"/>
    </row>
    <row r="103" spans="8:9">
      <c r="I103" s="45"/>
    </row>
    <row r="104" spans="8:9">
      <c r="I104" s="45"/>
    </row>
    <row r="105" spans="8:9">
      <c r="I105" s="45"/>
    </row>
    <row r="106" spans="8:9">
      <c r="H106" s="42"/>
      <c r="I106" s="43"/>
    </row>
    <row r="107" spans="8:9">
      <c r="H107" s="42"/>
      <c r="I107" s="43"/>
    </row>
    <row r="108" spans="8:9">
      <c r="H108" s="42"/>
      <c r="I108" s="43"/>
    </row>
    <row r="109" spans="8:9">
      <c r="H109" s="42"/>
      <c r="I109" s="43"/>
    </row>
    <row r="110" spans="8:9">
      <c r="H110" s="42"/>
      <c r="I110" s="43"/>
    </row>
    <row r="111" spans="8:9">
      <c r="H111" s="42"/>
      <c r="I111" s="43"/>
    </row>
    <row r="112" spans="8:9">
      <c r="I112" s="45"/>
    </row>
    <row r="113" spans="8:9">
      <c r="I113" s="45"/>
    </row>
    <row r="114" spans="8:9">
      <c r="I114" s="45"/>
    </row>
    <row r="115" spans="8:9">
      <c r="I115" s="45"/>
    </row>
    <row r="116" spans="8:9">
      <c r="H116" s="42"/>
      <c r="I116" s="43"/>
    </row>
    <row r="117" spans="8:9">
      <c r="H117" s="42"/>
      <c r="I117" s="43"/>
    </row>
    <row r="118" spans="8:9">
      <c r="H118" s="42"/>
      <c r="I118" s="43"/>
    </row>
    <row r="119" spans="8:9">
      <c r="H119" s="42"/>
      <c r="I119" s="43"/>
    </row>
    <row r="120" spans="8:9">
      <c r="H120" s="42"/>
      <c r="I120" s="43"/>
    </row>
    <row r="121" spans="8:9">
      <c r="I121" s="45"/>
    </row>
    <row r="122" spans="8:9">
      <c r="I122" s="45"/>
    </row>
    <row r="123" spans="8:9">
      <c r="I123" s="45"/>
    </row>
    <row r="124" spans="8:9">
      <c r="I124" s="45"/>
    </row>
    <row r="125" spans="8:9">
      <c r="H125" s="42"/>
      <c r="I125" s="43"/>
    </row>
    <row r="126" spans="8:9">
      <c r="H126" s="42"/>
      <c r="I126" s="43"/>
    </row>
    <row r="127" spans="8:9">
      <c r="H127" s="42"/>
      <c r="I127" s="43"/>
    </row>
    <row r="128" spans="8:9">
      <c r="H128" s="42"/>
      <c r="I128" s="43"/>
    </row>
    <row r="129" spans="8:9">
      <c r="H129" s="42"/>
      <c r="I129" s="43"/>
    </row>
    <row r="130" spans="8:9">
      <c r="H130" s="42"/>
      <c r="I130" s="43"/>
    </row>
    <row r="131" spans="8:9">
      <c r="I131" s="45"/>
    </row>
    <row r="132" spans="8:9">
      <c r="H132" s="42"/>
      <c r="I132" s="43"/>
    </row>
    <row r="133" spans="8:9">
      <c r="I133" s="45"/>
    </row>
    <row r="134" spans="8:9">
      <c r="H134" s="42"/>
      <c r="I134" s="43"/>
    </row>
    <row r="135" spans="8:9">
      <c r="H135" s="42"/>
      <c r="I135" s="43"/>
    </row>
    <row r="136" spans="8:9">
      <c r="H136" s="42"/>
      <c r="I136" s="43"/>
    </row>
    <row r="137" spans="8:9">
      <c r="H137" s="42"/>
      <c r="I137" s="43"/>
    </row>
    <row r="138" spans="8:9">
      <c r="H138" s="42"/>
      <c r="I138" s="43"/>
    </row>
    <row r="139" spans="8:9">
      <c r="I139" s="45"/>
    </row>
    <row r="140" spans="8:9">
      <c r="I140" s="45"/>
    </row>
    <row r="141" spans="8:9">
      <c r="H141" s="42"/>
      <c r="I141" s="43"/>
    </row>
    <row r="142" spans="8:9">
      <c r="H142" s="42"/>
      <c r="I142" s="43"/>
    </row>
    <row r="143" spans="8:9">
      <c r="H143" s="42"/>
      <c r="I143" s="43"/>
    </row>
    <row r="144" spans="8:9">
      <c r="H144" s="42"/>
      <c r="I144" s="43"/>
    </row>
    <row r="145" spans="8:9">
      <c r="H145" s="42"/>
      <c r="I145" s="43"/>
    </row>
    <row r="146" spans="8:9">
      <c r="H146" s="42"/>
      <c r="I146" s="43"/>
    </row>
    <row r="147" spans="8:9">
      <c r="I147" s="45"/>
    </row>
    <row r="148" spans="8:9">
      <c r="I148" s="45"/>
    </row>
    <row r="149" spans="8:9">
      <c r="I149" s="45"/>
    </row>
    <row r="150" spans="8:9">
      <c r="H150" s="42"/>
      <c r="I150" s="43"/>
    </row>
    <row r="151" spans="8:9">
      <c r="H151" s="42"/>
      <c r="I151" s="43"/>
    </row>
    <row r="152" spans="8:9">
      <c r="H152" s="42"/>
      <c r="I152" s="43"/>
    </row>
    <row r="153" spans="8:9">
      <c r="H153" s="42"/>
      <c r="I153" s="43"/>
    </row>
    <row r="154" spans="8:9">
      <c r="H154" s="42"/>
      <c r="I154" s="43"/>
    </row>
    <row r="155" spans="8:9">
      <c r="H155" s="42"/>
      <c r="I155" s="43"/>
    </row>
    <row r="156" spans="8:9">
      <c r="I156" s="45"/>
    </row>
    <row r="157" spans="8:9">
      <c r="I157" s="45"/>
    </row>
    <row r="158" spans="8:9">
      <c r="I158" s="45"/>
    </row>
    <row r="159" spans="8:9">
      <c r="I159" s="45"/>
    </row>
    <row r="160" spans="8:9">
      <c r="I160" s="45"/>
    </row>
    <row r="161" spans="8:10">
      <c r="I161" s="45"/>
    </row>
    <row r="162" spans="8:10">
      <c r="I162" s="45"/>
    </row>
    <row r="163" spans="8:10">
      <c r="I163" s="45"/>
    </row>
    <row r="164" spans="8:10">
      <c r="I164" s="45"/>
    </row>
    <row r="165" spans="8:10">
      <c r="I165" s="45"/>
    </row>
    <row r="166" spans="8:10">
      <c r="I166" s="45"/>
    </row>
    <row r="167" spans="8:10">
      <c r="I167" s="45"/>
    </row>
    <row r="168" spans="8:10">
      <c r="I168" s="45"/>
    </row>
    <row r="169" spans="8:10">
      <c r="I169" s="45"/>
    </row>
    <row r="170" spans="8:10">
      <c r="I170" s="45"/>
    </row>
    <row r="171" spans="8:10">
      <c r="I171" s="45"/>
    </row>
    <row r="172" spans="8:10">
      <c r="H172" s="30"/>
      <c r="I172" s="30"/>
      <c r="J172" s="30"/>
    </row>
    <row r="173" spans="8:10">
      <c r="H173" s="30"/>
      <c r="I173" s="30"/>
      <c r="J173" s="30"/>
    </row>
    <row r="174" spans="8:10">
      <c r="I174" s="45"/>
    </row>
    <row r="175" spans="8:10">
      <c r="I175" s="45"/>
    </row>
    <row r="176" spans="8:10">
      <c r="I176" s="45"/>
    </row>
    <row r="177" spans="8:10">
      <c r="I177" s="45"/>
    </row>
    <row r="178" spans="8:10">
      <c r="I178" s="45"/>
    </row>
    <row r="179" spans="8:10">
      <c r="I179" s="45"/>
    </row>
    <row r="180" spans="8:10">
      <c r="H180" s="42"/>
      <c r="I180" s="43"/>
    </row>
    <row r="181" spans="8:10">
      <c r="I181" s="45"/>
    </row>
    <row r="182" spans="8:10">
      <c r="H182" s="30"/>
      <c r="I182" s="30"/>
      <c r="J182" s="30"/>
    </row>
    <row r="183" spans="8:10">
      <c r="H183" s="30"/>
      <c r="I183" s="30"/>
      <c r="J183" s="30"/>
    </row>
    <row r="184" spans="8:10">
      <c r="H184" s="30"/>
      <c r="I184" s="30"/>
      <c r="J184" s="30"/>
    </row>
    <row r="185" spans="8:10">
      <c r="H185" s="30"/>
      <c r="I185" s="30"/>
      <c r="J185" s="30"/>
    </row>
    <row r="186" spans="8:10">
      <c r="H186" s="30"/>
      <c r="I186" s="30"/>
      <c r="J186" s="30"/>
    </row>
    <row r="187" spans="8:10">
      <c r="H187" s="30"/>
      <c r="I187" s="30"/>
      <c r="J187" s="30"/>
    </row>
    <row r="188" spans="8:10">
      <c r="H188" s="30"/>
      <c r="I188" s="30"/>
      <c r="J188" s="30"/>
    </row>
    <row r="189" spans="8:10">
      <c r="I189" s="45"/>
    </row>
    <row r="190" spans="8:10">
      <c r="H190" s="30"/>
      <c r="I190" s="30"/>
      <c r="J190" s="30"/>
    </row>
    <row r="191" spans="8:10">
      <c r="H191" s="30"/>
      <c r="I191" s="30"/>
      <c r="J191" s="30"/>
    </row>
    <row r="192" spans="8:10">
      <c r="H192" s="30"/>
      <c r="I192" s="30"/>
      <c r="J192" s="30"/>
    </row>
    <row r="193" spans="9:9">
      <c r="I193" s="45"/>
    </row>
    <row r="194" spans="9:9">
      <c r="I194" s="45"/>
    </row>
    <row r="195" spans="9:9">
      <c r="I195" s="45"/>
    </row>
    <row r="196" spans="9:9">
      <c r="I196" s="45"/>
    </row>
    <row r="197" spans="9:9">
      <c r="I197" s="45"/>
    </row>
    <row r="198" spans="9:9">
      <c r="I198" s="45"/>
    </row>
    <row r="199" spans="9:9">
      <c r="I199" s="45"/>
    </row>
    <row r="200" spans="9:9">
      <c r="I200" s="45"/>
    </row>
    <row r="201" spans="9:9">
      <c r="I201" s="45"/>
    </row>
    <row r="202" spans="9:9">
      <c r="I202" s="45"/>
    </row>
    <row r="203" spans="9:9">
      <c r="I203" s="45"/>
    </row>
    <row r="204" spans="9:9">
      <c r="I204" s="45"/>
    </row>
    <row r="205" spans="9:9">
      <c r="I205" s="45"/>
    </row>
    <row r="206" spans="9:9">
      <c r="I206" s="45"/>
    </row>
    <row r="207" spans="9:9">
      <c r="I207" s="45"/>
    </row>
    <row r="208" spans="9:9">
      <c r="I208" s="45"/>
    </row>
    <row r="209" spans="8:10">
      <c r="I209" s="45"/>
    </row>
    <row r="210" spans="8:10">
      <c r="I210" s="45"/>
    </row>
    <row r="211" spans="8:10">
      <c r="I211" s="45"/>
    </row>
    <row r="216" spans="8:10">
      <c r="I216" s="45"/>
    </row>
    <row r="217" spans="8:10">
      <c r="I217" s="45"/>
    </row>
    <row r="218" spans="8:10">
      <c r="I218" s="45"/>
    </row>
    <row r="219" spans="8:10">
      <c r="I219" s="45"/>
    </row>
    <row r="220" spans="8:10">
      <c r="I220" s="45"/>
    </row>
    <row r="221" spans="8:10">
      <c r="I221" s="45"/>
    </row>
    <row r="222" spans="8:10" ht="14.25">
      <c r="H222" s="44"/>
      <c r="I222" s="44"/>
      <c r="J222" s="44"/>
    </row>
  </sheetData>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G142"/>
  <sheetViews>
    <sheetView showZeros="0" view="pageBreakPreview" topLeftCell="A76" zoomScale="150" zoomScaleNormal="100" zoomScaleSheetLayoutView="150" workbookViewId="0">
      <selection activeCell="B83" sqref="B83"/>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8.42578125" style="15" customWidth="1"/>
    <col min="6" max="6" width="12.14062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26" customFormat="1" ht="18">
      <c r="A3" s="314" t="s">
        <v>37</v>
      </c>
      <c r="B3" s="546" t="s">
        <v>2367</v>
      </c>
      <c r="C3" s="25"/>
      <c r="D3" s="25"/>
      <c r="E3" s="35"/>
      <c r="F3" s="36"/>
    </row>
    <row r="4" spans="1:6" s="26" customFormat="1" ht="11.25">
      <c r="A4" s="49"/>
      <c r="B4" s="37"/>
      <c r="C4" s="25"/>
      <c r="D4" s="25"/>
      <c r="E4" s="35"/>
      <c r="F4" s="36"/>
    </row>
    <row r="5" spans="1:6" s="48" customFormat="1" ht="15.75">
      <c r="A5" s="51" t="s">
        <v>38</v>
      </c>
      <c r="B5" s="547" t="s">
        <v>1041</v>
      </c>
      <c r="C5" s="52"/>
      <c r="D5" s="52"/>
      <c r="E5" s="53"/>
      <c r="F5" s="54"/>
    </row>
    <row r="6" spans="1:6" s="171" customFormat="1" ht="15.75">
      <c r="A6" s="548"/>
      <c r="B6" s="549"/>
      <c r="C6" s="550"/>
      <c r="D6" s="550"/>
      <c r="E6" s="575"/>
      <c r="F6" s="551"/>
    </row>
    <row r="7" spans="1:6" s="557" customFormat="1" ht="16.5">
      <c r="A7" s="552"/>
      <c r="B7" s="553" t="s">
        <v>1042</v>
      </c>
      <c r="C7" s="554"/>
      <c r="D7" s="555"/>
      <c r="E7" s="172"/>
      <c r="F7" s="556"/>
    </row>
    <row r="8" spans="1:6" s="540" customFormat="1">
      <c r="A8" s="558"/>
      <c r="B8" s="559"/>
      <c r="C8" s="560"/>
      <c r="D8" s="555"/>
      <c r="E8" s="173"/>
      <c r="F8" s="561"/>
    </row>
    <row r="9" spans="1:6" s="540" customFormat="1" ht="22.5">
      <c r="A9" s="507"/>
      <c r="B9" s="559" t="s">
        <v>1043</v>
      </c>
      <c r="C9" s="560"/>
      <c r="D9" s="562"/>
      <c r="E9" s="173"/>
      <c r="F9" s="561"/>
    </row>
    <row r="10" spans="1:6" s="540" customFormat="1" ht="33.75">
      <c r="A10" s="507" t="s">
        <v>81</v>
      </c>
      <c r="B10" s="559" t="s">
        <v>2552</v>
      </c>
      <c r="C10" s="560"/>
      <c r="D10" s="562"/>
      <c r="E10" s="173"/>
      <c r="F10" s="561"/>
    </row>
    <row r="11" spans="1:6" s="540" customFormat="1" ht="33.75">
      <c r="A11" s="507"/>
      <c r="B11" s="504" t="s">
        <v>1044</v>
      </c>
      <c r="C11" s="560"/>
      <c r="D11" s="562"/>
      <c r="E11" s="173"/>
      <c r="F11" s="561"/>
    </row>
    <row r="12" spans="1:6" s="540" customFormat="1">
      <c r="A12" s="558"/>
      <c r="B12" s="559"/>
      <c r="C12" s="560"/>
      <c r="D12" s="555"/>
      <c r="E12" s="173"/>
      <c r="F12" s="561"/>
    </row>
    <row r="13" spans="1:6" s="540" customFormat="1" ht="56.25">
      <c r="A13" s="507"/>
      <c r="B13" s="387" t="s">
        <v>1045</v>
      </c>
      <c r="C13" s="560"/>
      <c r="D13" s="562"/>
      <c r="E13" s="173"/>
      <c r="F13" s="561"/>
    </row>
    <row r="14" spans="1:6" s="540" customFormat="1" ht="101.25">
      <c r="A14" s="507"/>
      <c r="B14" s="387" t="s">
        <v>1046</v>
      </c>
      <c r="C14" s="560"/>
      <c r="D14" s="562"/>
      <c r="E14" s="173"/>
      <c r="F14" s="561"/>
    </row>
    <row r="15" spans="1:6" s="540" customFormat="1" ht="22.5">
      <c r="A15" s="507"/>
      <c r="B15" s="387" t="s">
        <v>1047</v>
      </c>
      <c r="C15" s="560"/>
      <c r="D15" s="562"/>
      <c r="E15" s="173"/>
      <c r="F15" s="561"/>
    </row>
    <row r="16" spans="1:6" s="540" customFormat="1">
      <c r="A16" s="507"/>
      <c r="B16" s="387"/>
      <c r="C16" s="560"/>
      <c r="D16" s="562"/>
      <c r="E16" s="173"/>
      <c r="F16" s="561"/>
    </row>
    <row r="17" spans="1:6" s="540" customFormat="1" ht="112.5">
      <c r="A17" s="507"/>
      <c r="B17" s="387" t="s">
        <v>1048</v>
      </c>
      <c r="C17" s="560"/>
      <c r="D17" s="562"/>
      <c r="E17" s="173"/>
      <c r="F17" s="561"/>
    </row>
    <row r="18" spans="1:6" s="540" customFormat="1" ht="56.25">
      <c r="A18" s="507"/>
      <c r="B18" s="387" t="s">
        <v>1049</v>
      </c>
      <c r="C18" s="560"/>
      <c r="D18" s="562"/>
      <c r="E18" s="173"/>
      <c r="F18" s="561"/>
    </row>
    <row r="19" spans="1:6" s="540" customFormat="1" ht="56.25">
      <c r="A19" s="507"/>
      <c r="B19" s="387" t="s">
        <v>1050</v>
      </c>
      <c r="C19" s="560"/>
      <c r="D19" s="562"/>
      <c r="E19" s="173"/>
      <c r="F19" s="561"/>
    </row>
    <row r="20" spans="1:6" s="540" customFormat="1">
      <c r="A20" s="507"/>
      <c r="B20" s="387"/>
      <c r="C20" s="560"/>
      <c r="D20" s="562"/>
      <c r="E20" s="173"/>
      <c r="F20" s="561"/>
    </row>
    <row r="21" spans="1:6" s="540" customFormat="1" ht="33.75">
      <c r="A21" s="507"/>
      <c r="B21" s="387" t="s">
        <v>1051</v>
      </c>
      <c r="C21" s="560"/>
      <c r="D21" s="562"/>
      <c r="E21" s="173"/>
      <c r="F21" s="561"/>
    </row>
    <row r="22" spans="1:6" s="540" customFormat="1" ht="22.5">
      <c r="A22" s="507"/>
      <c r="B22" s="387" t="s">
        <v>1052</v>
      </c>
      <c r="C22" s="560"/>
      <c r="D22" s="562"/>
      <c r="E22" s="173"/>
      <c r="F22" s="561"/>
    </row>
    <row r="23" spans="1:6" s="540" customFormat="1" ht="45">
      <c r="A23" s="507"/>
      <c r="B23" s="387" t="s">
        <v>1053</v>
      </c>
      <c r="C23" s="560"/>
      <c r="D23" s="562"/>
      <c r="E23" s="173"/>
      <c r="F23" s="561"/>
    </row>
    <row r="24" spans="1:6" s="540" customFormat="1" ht="90">
      <c r="A24" s="507"/>
      <c r="B24" s="387" t="s">
        <v>2553</v>
      </c>
      <c r="C24" s="560"/>
      <c r="D24" s="562"/>
      <c r="E24" s="173"/>
      <c r="F24" s="561"/>
    </row>
    <row r="25" spans="1:6" s="540" customFormat="1" ht="22.5">
      <c r="A25" s="507"/>
      <c r="B25" s="387" t="s">
        <v>1054</v>
      </c>
      <c r="C25" s="560"/>
      <c r="D25" s="562"/>
      <c r="E25" s="173"/>
      <c r="F25" s="561"/>
    </row>
    <row r="26" spans="1:6" s="540" customFormat="1" ht="45">
      <c r="A26" s="507"/>
      <c r="B26" s="387" t="s">
        <v>1055</v>
      </c>
      <c r="C26" s="560"/>
      <c r="D26" s="562"/>
      <c r="E26" s="173"/>
      <c r="F26" s="561"/>
    </row>
    <row r="27" spans="1:6" s="540" customFormat="1" ht="67.5">
      <c r="A27" s="507"/>
      <c r="B27" s="387" t="s">
        <v>1056</v>
      </c>
      <c r="C27" s="560"/>
      <c r="D27" s="562"/>
      <c r="E27" s="173"/>
      <c r="F27" s="561"/>
    </row>
    <row r="28" spans="1:6" s="540" customFormat="1">
      <c r="A28" s="507"/>
      <c r="B28" s="504"/>
      <c r="C28" s="560"/>
      <c r="D28" s="562"/>
      <c r="E28" s="173"/>
      <c r="F28" s="561"/>
    </row>
    <row r="29" spans="1:6" s="540" customFormat="1" ht="45">
      <c r="A29" s="507"/>
      <c r="B29" s="504" t="s">
        <v>1057</v>
      </c>
      <c r="C29" s="560"/>
      <c r="D29" s="562"/>
      <c r="E29" s="173"/>
      <c r="F29" s="561"/>
    </row>
    <row r="30" spans="1:6" s="540" customFormat="1">
      <c r="A30" s="507"/>
      <c r="B30" s="504"/>
      <c r="C30" s="560"/>
      <c r="D30" s="562"/>
      <c r="E30" s="173"/>
      <c r="F30" s="561"/>
    </row>
    <row r="31" spans="1:6" s="540" customFormat="1">
      <c r="A31" s="558"/>
      <c r="B31" s="559" t="s">
        <v>19</v>
      </c>
      <c r="C31" s="560"/>
      <c r="D31" s="562"/>
      <c r="E31" s="173"/>
      <c r="F31" s="561"/>
    </row>
    <row r="32" spans="1:6" s="540" customFormat="1" ht="22.5">
      <c r="A32" s="558"/>
      <c r="B32" s="504" t="s">
        <v>1058</v>
      </c>
      <c r="C32" s="560"/>
      <c r="D32" s="562"/>
      <c r="E32" s="173"/>
      <c r="F32" s="561"/>
    </row>
    <row r="33" spans="1:6" s="540" customFormat="1" ht="22.5">
      <c r="A33" s="507" t="s">
        <v>81</v>
      </c>
      <c r="B33" s="504" t="s">
        <v>2466</v>
      </c>
      <c r="C33" s="560"/>
      <c r="D33" s="562"/>
      <c r="E33" s="173"/>
      <c r="F33" s="561"/>
    </row>
    <row r="34" spans="1:6" s="540" customFormat="1" ht="22.5">
      <c r="A34" s="558" t="s">
        <v>81</v>
      </c>
      <c r="B34" s="504" t="s">
        <v>2467</v>
      </c>
      <c r="C34" s="560"/>
      <c r="D34" s="562"/>
      <c r="E34" s="173"/>
      <c r="F34" s="561"/>
    </row>
    <row r="35" spans="1:6" s="540" customFormat="1" ht="22.5">
      <c r="A35" s="558" t="s">
        <v>81</v>
      </c>
      <c r="B35" s="504" t="s">
        <v>2468</v>
      </c>
      <c r="C35" s="560"/>
      <c r="D35" s="562"/>
      <c r="E35" s="173"/>
      <c r="F35" s="561"/>
    </row>
    <row r="36" spans="1:6" s="540" customFormat="1" ht="22.5">
      <c r="A36" s="507" t="s">
        <v>81</v>
      </c>
      <c r="B36" s="504" t="s">
        <v>2485</v>
      </c>
      <c r="C36" s="560"/>
      <c r="D36" s="562"/>
      <c r="E36" s="173"/>
      <c r="F36" s="561"/>
    </row>
    <row r="37" spans="1:6" s="540" customFormat="1" ht="22.5">
      <c r="A37" s="507" t="s">
        <v>81</v>
      </c>
      <c r="B37" s="504" t="s">
        <v>2469</v>
      </c>
      <c r="C37" s="560"/>
      <c r="D37" s="562"/>
      <c r="E37" s="173"/>
      <c r="F37" s="561"/>
    </row>
    <row r="38" spans="1:6" s="540" customFormat="1" ht="22.5">
      <c r="A38" s="507" t="s">
        <v>81</v>
      </c>
      <c r="B38" s="504" t="s">
        <v>2484</v>
      </c>
      <c r="C38" s="560"/>
      <c r="D38" s="562"/>
      <c r="E38" s="173"/>
      <c r="F38" s="561"/>
    </row>
    <row r="39" spans="1:6" s="540" customFormat="1" ht="22.5">
      <c r="A39" s="558" t="s">
        <v>81</v>
      </c>
      <c r="B39" s="504" t="s">
        <v>2483</v>
      </c>
      <c r="C39" s="560"/>
      <c r="D39" s="562"/>
      <c r="E39" s="173"/>
      <c r="F39" s="561"/>
    </row>
    <row r="40" spans="1:6" s="540" customFormat="1" ht="22.5">
      <c r="A40" s="558" t="s">
        <v>81</v>
      </c>
      <c r="B40" s="504" t="s">
        <v>2470</v>
      </c>
      <c r="C40" s="560"/>
      <c r="D40" s="562"/>
      <c r="E40" s="173"/>
      <c r="F40" s="561"/>
    </row>
    <row r="41" spans="1:6" s="540" customFormat="1" ht="22.5">
      <c r="A41" s="558" t="s">
        <v>81</v>
      </c>
      <c r="B41" s="504" t="s">
        <v>2471</v>
      </c>
      <c r="C41" s="560"/>
      <c r="D41" s="562"/>
      <c r="E41" s="173"/>
      <c r="F41" s="561"/>
    </row>
    <row r="42" spans="1:6" s="540" customFormat="1" ht="22.5">
      <c r="A42" s="558" t="s">
        <v>81</v>
      </c>
      <c r="B42" s="504" t="s">
        <v>2473</v>
      </c>
      <c r="C42" s="560"/>
      <c r="D42" s="562"/>
      <c r="E42" s="173"/>
      <c r="F42" s="561"/>
    </row>
    <row r="43" spans="1:6" s="540" customFormat="1" ht="22.5">
      <c r="A43" s="558" t="s">
        <v>81</v>
      </c>
      <c r="B43" s="504" t="s">
        <v>2472</v>
      </c>
      <c r="C43" s="560"/>
      <c r="D43" s="562"/>
      <c r="E43" s="173"/>
      <c r="F43" s="561"/>
    </row>
    <row r="44" spans="1:6" s="540" customFormat="1" ht="22.5">
      <c r="A44" s="558" t="s">
        <v>81</v>
      </c>
      <c r="B44" s="504" t="s">
        <v>2475</v>
      </c>
      <c r="C44" s="560"/>
      <c r="D44" s="562"/>
      <c r="E44" s="173"/>
      <c r="F44" s="561"/>
    </row>
    <row r="45" spans="1:6" s="540" customFormat="1" ht="22.5">
      <c r="A45" s="558" t="s">
        <v>81</v>
      </c>
      <c r="B45" s="504" t="s">
        <v>2474</v>
      </c>
      <c r="C45" s="560"/>
      <c r="D45" s="562"/>
      <c r="E45" s="173"/>
      <c r="F45" s="561"/>
    </row>
    <row r="46" spans="1:6" s="540" customFormat="1" ht="22.5">
      <c r="A46" s="558" t="s">
        <v>81</v>
      </c>
      <c r="B46" s="504" t="s">
        <v>2476</v>
      </c>
      <c r="C46" s="560"/>
      <c r="D46" s="562"/>
      <c r="E46" s="173"/>
      <c r="F46" s="561"/>
    </row>
    <row r="47" spans="1:6" s="540" customFormat="1" ht="22.5">
      <c r="A47" s="507" t="s">
        <v>81</v>
      </c>
      <c r="B47" s="504" t="s">
        <v>2477</v>
      </c>
      <c r="C47" s="560"/>
      <c r="D47" s="562"/>
      <c r="E47" s="173"/>
      <c r="F47" s="561"/>
    </row>
    <row r="48" spans="1:6" s="540" customFormat="1" ht="22.5">
      <c r="A48" s="507" t="s">
        <v>81</v>
      </c>
      <c r="B48" s="504" t="s">
        <v>2478</v>
      </c>
      <c r="C48" s="560"/>
      <c r="D48" s="562"/>
      <c r="E48" s="173"/>
      <c r="F48" s="561"/>
    </row>
    <row r="49" spans="1:6" s="540" customFormat="1" ht="22.5">
      <c r="A49" s="507" t="s">
        <v>81</v>
      </c>
      <c r="B49" s="504" t="s">
        <v>2479</v>
      </c>
      <c r="C49" s="560"/>
      <c r="D49" s="562"/>
      <c r="E49" s="173"/>
      <c r="F49" s="561"/>
    </row>
    <row r="50" spans="1:6" s="540" customFormat="1" ht="22.5">
      <c r="A50" s="507" t="s">
        <v>81</v>
      </c>
      <c r="B50" s="504" t="s">
        <v>2480</v>
      </c>
      <c r="C50" s="560"/>
      <c r="D50" s="562"/>
      <c r="E50" s="173"/>
      <c r="F50" s="561"/>
    </row>
    <row r="51" spans="1:6" s="540" customFormat="1" ht="22.5">
      <c r="A51" s="507" t="s">
        <v>81</v>
      </c>
      <c r="B51" s="504" t="s">
        <v>2481</v>
      </c>
      <c r="C51" s="560"/>
      <c r="D51" s="562"/>
      <c r="E51" s="173"/>
      <c r="F51" s="561"/>
    </row>
    <row r="52" spans="1:6" s="540" customFormat="1" ht="22.5">
      <c r="A52" s="507" t="s">
        <v>81</v>
      </c>
      <c r="B52" s="504" t="s">
        <v>2482</v>
      </c>
      <c r="C52" s="560"/>
      <c r="D52" s="562"/>
      <c r="E52" s="173"/>
      <c r="F52" s="561"/>
    </row>
    <row r="53" spans="1:6" s="540" customFormat="1" ht="22.5">
      <c r="A53" s="507"/>
      <c r="B53" s="504" t="s">
        <v>1059</v>
      </c>
      <c r="C53" s="560"/>
      <c r="D53" s="562"/>
      <c r="E53" s="173"/>
      <c r="F53" s="561"/>
    </row>
    <row r="54" spans="1:6" s="540" customFormat="1" ht="78.75">
      <c r="A54" s="507"/>
      <c r="B54" s="387" t="s">
        <v>1060</v>
      </c>
      <c r="C54" s="560"/>
      <c r="D54" s="562"/>
      <c r="E54" s="173"/>
      <c r="F54" s="561"/>
    </row>
    <row r="55" spans="1:6" s="540" customFormat="1">
      <c r="A55" s="507"/>
      <c r="B55" s="504"/>
      <c r="C55" s="560"/>
      <c r="D55" s="562"/>
      <c r="E55" s="173"/>
      <c r="F55" s="561"/>
    </row>
    <row r="56" spans="1:6" s="540" customFormat="1">
      <c r="A56" s="558"/>
      <c r="B56" s="559" t="s">
        <v>1061</v>
      </c>
      <c r="C56" s="560"/>
      <c r="D56" s="562"/>
      <c r="E56" s="173"/>
      <c r="F56" s="561"/>
    </row>
    <row r="57" spans="1:6" s="540" customFormat="1" ht="33.75">
      <c r="A57" s="558"/>
      <c r="B57" s="504" t="s">
        <v>1062</v>
      </c>
      <c r="C57" s="560"/>
      <c r="D57" s="562"/>
      <c r="E57" s="173"/>
      <c r="F57" s="561"/>
    </row>
    <row r="58" spans="1:6" s="540" customFormat="1">
      <c r="A58" s="558"/>
      <c r="B58" s="559" t="s">
        <v>1063</v>
      </c>
      <c r="C58" s="560"/>
      <c r="D58" s="562"/>
      <c r="E58" s="173"/>
      <c r="F58" s="561"/>
    </row>
    <row r="59" spans="1:6" s="540" customFormat="1">
      <c r="A59" s="507" t="s">
        <v>81</v>
      </c>
      <c r="B59" s="504" t="s">
        <v>1064</v>
      </c>
      <c r="C59" s="560"/>
      <c r="D59" s="562"/>
      <c r="E59" s="173"/>
      <c r="F59" s="561"/>
    </row>
    <row r="60" spans="1:6" s="540" customFormat="1" ht="22.5">
      <c r="A60" s="507" t="s">
        <v>81</v>
      </c>
      <c r="B60" s="504" t="s">
        <v>1065</v>
      </c>
      <c r="C60" s="560"/>
      <c r="D60" s="562"/>
      <c r="E60" s="173"/>
      <c r="F60" s="561"/>
    </row>
    <row r="61" spans="1:6" s="540" customFormat="1" ht="22.5">
      <c r="A61" s="507" t="s">
        <v>81</v>
      </c>
      <c r="B61" s="504" t="s">
        <v>1066</v>
      </c>
      <c r="C61" s="560"/>
      <c r="D61" s="562"/>
      <c r="E61" s="173"/>
      <c r="F61" s="561"/>
    </row>
    <row r="62" spans="1:6" s="540" customFormat="1" ht="22.5">
      <c r="A62" s="507" t="s">
        <v>81</v>
      </c>
      <c r="B62" s="504" t="s">
        <v>1067</v>
      </c>
      <c r="C62" s="560"/>
      <c r="D62" s="562"/>
      <c r="E62" s="173"/>
      <c r="F62" s="561"/>
    </row>
    <row r="63" spans="1:6" s="540" customFormat="1" ht="22.5">
      <c r="A63" s="507" t="s">
        <v>81</v>
      </c>
      <c r="B63" s="504" t="s">
        <v>1068</v>
      </c>
      <c r="C63" s="560"/>
      <c r="D63" s="562"/>
      <c r="E63" s="173"/>
      <c r="F63" s="561"/>
    </row>
    <row r="64" spans="1:6" s="540" customFormat="1" ht="22.5">
      <c r="A64" s="507" t="s">
        <v>81</v>
      </c>
      <c r="B64" s="504" t="s">
        <v>1069</v>
      </c>
      <c r="C64" s="560"/>
      <c r="D64" s="562"/>
      <c r="E64" s="173"/>
      <c r="F64" s="561"/>
    </row>
    <row r="65" spans="1:6" s="540" customFormat="1">
      <c r="A65" s="507" t="s">
        <v>81</v>
      </c>
      <c r="B65" s="504" t="s">
        <v>1070</v>
      </c>
      <c r="C65" s="560"/>
      <c r="D65" s="562"/>
      <c r="E65" s="173"/>
      <c r="F65" s="561"/>
    </row>
    <row r="66" spans="1:6" s="540" customFormat="1" ht="22.5">
      <c r="A66" s="507" t="s">
        <v>81</v>
      </c>
      <c r="B66" s="504" t="s">
        <v>1071</v>
      </c>
      <c r="C66" s="560"/>
      <c r="D66" s="562"/>
      <c r="E66" s="173"/>
      <c r="F66" s="561"/>
    </row>
    <row r="67" spans="1:6" s="540" customFormat="1">
      <c r="A67" s="507" t="s">
        <v>81</v>
      </c>
      <c r="B67" s="504" t="s">
        <v>1072</v>
      </c>
      <c r="C67" s="560"/>
      <c r="D67" s="562"/>
      <c r="E67" s="173"/>
      <c r="F67" s="561"/>
    </row>
    <row r="68" spans="1:6" s="540" customFormat="1" ht="33.75">
      <c r="A68" s="507" t="s">
        <v>81</v>
      </c>
      <c r="B68" s="504" t="s">
        <v>1073</v>
      </c>
      <c r="C68" s="560"/>
      <c r="D68" s="562"/>
      <c r="E68" s="173"/>
      <c r="F68" s="561"/>
    </row>
    <row r="69" spans="1:6" s="540" customFormat="1" ht="22.5">
      <c r="A69" s="507" t="s">
        <v>81</v>
      </c>
      <c r="B69" s="504" t="s">
        <v>1074</v>
      </c>
      <c r="C69" s="560"/>
      <c r="D69" s="562"/>
      <c r="E69" s="173"/>
      <c r="F69" s="561"/>
    </row>
    <row r="70" spans="1:6" s="540" customFormat="1">
      <c r="A70" s="558" t="s">
        <v>81</v>
      </c>
      <c r="B70" s="504" t="s">
        <v>122</v>
      </c>
      <c r="C70" s="560"/>
      <c r="D70" s="562"/>
      <c r="E70" s="173"/>
      <c r="F70" s="561"/>
    </row>
    <row r="71" spans="1:6" s="540" customFormat="1">
      <c r="A71" s="558" t="s">
        <v>81</v>
      </c>
      <c r="B71" s="504" t="s">
        <v>1075</v>
      </c>
      <c r="C71" s="560"/>
      <c r="D71" s="562"/>
      <c r="E71" s="173"/>
      <c r="F71" s="561"/>
    </row>
    <row r="72" spans="1:6" s="540" customFormat="1" ht="22.5">
      <c r="A72" s="558" t="s">
        <v>81</v>
      </c>
      <c r="B72" s="504" t="s">
        <v>1076</v>
      </c>
      <c r="C72" s="560"/>
      <c r="D72" s="562"/>
      <c r="E72" s="173"/>
      <c r="F72" s="561"/>
    </row>
    <row r="73" spans="1:6" s="540" customFormat="1" ht="33.75">
      <c r="A73" s="563"/>
      <c r="B73" s="504" t="s">
        <v>2554</v>
      </c>
      <c r="C73" s="560"/>
      <c r="D73" s="562"/>
      <c r="E73" s="173"/>
      <c r="F73" s="561"/>
    </row>
    <row r="74" spans="1:6" s="540" customFormat="1">
      <c r="A74" s="507"/>
      <c r="B74" s="504"/>
      <c r="C74" s="560"/>
      <c r="D74" s="562"/>
      <c r="E74" s="173"/>
      <c r="F74" s="561"/>
    </row>
    <row r="75" spans="1:6" s="540" customFormat="1" ht="22.5">
      <c r="A75" s="558"/>
      <c r="B75" s="504" t="s">
        <v>252</v>
      </c>
      <c r="C75" s="560"/>
      <c r="D75" s="562"/>
      <c r="E75" s="173"/>
      <c r="F75" s="561"/>
    </row>
    <row r="76" spans="1:6" s="540" customFormat="1" ht="45">
      <c r="A76" s="558"/>
      <c r="B76" s="504" t="s">
        <v>1077</v>
      </c>
      <c r="C76" s="560"/>
      <c r="D76" s="562"/>
      <c r="E76" s="173"/>
      <c r="F76" s="561"/>
    </row>
    <row r="77" spans="1:6" s="540" customFormat="1" ht="45">
      <c r="A77" s="558"/>
      <c r="B77" s="504" t="s">
        <v>1078</v>
      </c>
      <c r="C77" s="560"/>
      <c r="D77" s="562"/>
      <c r="E77" s="173"/>
      <c r="F77" s="561"/>
    </row>
    <row r="78" spans="1:6" s="540" customFormat="1">
      <c r="A78" s="558"/>
      <c r="B78" s="504"/>
      <c r="C78" s="560"/>
      <c r="D78" s="562"/>
      <c r="E78" s="173"/>
      <c r="F78" s="561"/>
    </row>
    <row r="79" spans="1:6" s="540" customFormat="1">
      <c r="A79" s="558"/>
      <c r="B79" s="559" t="s">
        <v>1079</v>
      </c>
      <c r="C79" s="560"/>
      <c r="D79" s="562"/>
      <c r="E79" s="173"/>
      <c r="F79" s="561"/>
    </row>
    <row r="80" spans="1:6" s="540" customFormat="1" ht="22.5">
      <c r="A80" s="558"/>
      <c r="B80" s="504" t="s">
        <v>1080</v>
      </c>
      <c r="C80" s="560"/>
      <c r="D80" s="562"/>
      <c r="E80" s="173"/>
      <c r="F80" s="561"/>
    </row>
    <row r="81" spans="1:7" s="540" customFormat="1" ht="33.75">
      <c r="A81" s="558" t="s">
        <v>81</v>
      </c>
      <c r="B81" s="504" t="s">
        <v>2557</v>
      </c>
      <c r="C81" s="560"/>
      <c r="D81" s="562"/>
      <c r="E81" s="173"/>
      <c r="F81" s="561"/>
    </row>
    <row r="82" spans="1:7" s="540" customFormat="1" ht="33.75">
      <c r="A82" s="558" t="s">
        <v>81</v>
      </c>
      <c r="B82" s="504" t="s">
        <v>2555</v>
      </c>
      <c r="C82" s="560"/>
      <c r="D82" s="562"/>
      <c r="E82" s="173"/>
      <c r="F82" s="561"/>
    </row>
    <row r="83" spans="1:7" s="540" customFormat="1" ht="33.75">
      <c r="A83" s="558" t="s">
        <v>81</v>
      </c>
      <c r="B83" s="504" t="s">
        <v>2556</v>
      </c>
      <c r="C83" s="560"/>
      <c r="D83" s="562"/>
      <c r="E83" s="173"/>
      <c r="F83" s="561"/>
    </row>
    <row r="84" spans="1:7" s="540" customFormat="1">
      <c r="A84" s="558"/>
      <c r="B84" s="504"/>
      <c r="C84" s="560"/>
      <c r="D84" s="562"/>
      <c r="E84" s="173"/>
      <c r="F84" s="561"/>
    </row>
    <row r="85" spans="1:7" s="540" customFormat="1">
      <c r="A85" s="558"/>
      <c r="B85" s="559" t="s">
        <v>19</v>
      </c>
      <c r="C85" s="560"/>
      <c r="D85" s="562"/>
      <c r="E85" s="173"/>
      <c r="F85" s="561"/>
    </row>
    <row r="86" spans="1:7" s="540" customFormat="1" ht="33.75">
      <c r="A86" s="558"/>
      <c r="B86" s="387" t="s">
        <v>1081</v>
      </c>
      <c r="C86" s="560"/>
      <c r="D86" s="562"/>
      <c r="E86" s="173"/>
      <c r="F86" s="561"/>
    </row>
    <row r="87" spans="1:7" s="540" customFormat="1" ht="45">
      <c r="A87" s="558"/>
      <c r="B87" s="387" t="s">
        <v>1082</v>
      </c>
      <c r="C87" s="560"/>
      <c r="D87" s="562"/>
      <c r="E87" s="173"/>
      <c r="F87" s="561"/>
    </row>
    <row r="88" spans="1:7" s="540" customFormat="1" ht="45">
      <c r="A88" s="558"/>
      <c r="B88" s="504" t="s">
        <v>1083</v>
      </c>
      <c r="C88" s="560"/>
      <c r="D88" s="562"/>
      <c r="E88" s="173"/>
      <c r="F88" s="561"/>
    </row>
    <row r="89" spans="1:7" s="540" customFormat="1" ht="22.5">
      <c r="A89" s="558"/>
      <c r="B89" s="387" t="s">
        <v>1084</v>
      </c>
      <c r="C89" s="560"/>
      <c r="D89" s="562"/>
      <c r="E89" s="173"/>
      <c r="F89" s="561"/>
    </row>
    <row r="90" spans="1:7" s="540" customFormat="1">
      <c r="A90" s="558"/>
      <c r="B90" s="387"/>
      <c r="C90" s="560"/>
      <c r="D90" s="562"/>
      <c r="E90" s="173"/>
      <c r="F90" s="561"/>
    </row>
    <row r="91" spans="1:7" s="540" customFormat="1">
      <c r="A91" s="537"/>
      <c r="B91" s="559"/>
      <c r="C91" s="560"/>
      <c r="D91" s="562"/>
      <c r="E91" s="173"/>
      <c r="F91" s="561"/>
    </row>
    <row r="92" spans="1:7" s="540" customFormat="1">
      <c r="A92" s="558"/>
      <c r="B92" s="559" t="s">
        <v>1085</v>
      </c>
      <c r="C92" s="560"/>
      <c r="D92" s="562"/>
      <c r="E92" s="173"/>
      <c r="F92" s="561"/>
    </row>
    <row r="93" spans="1:7" s="335" customFormat="1" ht="11.25">
      <c r="A93" s="329"/>
      <c r="B93" s="330" t="s">
        <v>1086</v>
      </c>
      <c r="C93" s="331"/>
      <c r="D93" s="332"/>
      <c r="E93" s="122"/>
      <c r="F93" s="333"/>
      <c r="G93" s="334"/>
    </row>
    <row r="94" spans="1:7" s="540" customFormat="1" ht="33.75">
      <c r="A94" s="558"/>
      <c r="B94" s="504" t="s">
        <v>1087</v>
      </c>
      <c r="C94" s="560"/>
      <c r="D94" s="562"/>
      <c r="E94" s="173"/>
      <c r="F94" s="561"/>
    </row>
    <row r="95" spans="1:7" s="540" customFormat="1">
      <c r="A95" s="558" t="s">
        <v>81</v>
      </c>
      <c r="B95" s="504" t="s">
        <v>1088</v>
      </c>
      <c r="C95" s="560"/>
      <c r="D95" s="562"/>
      <c r="E95" s="173"/>
      <c r="F95" s="561"/>
    </row>
    <row r="96" spans="1:7" s="540" customFormat="1" ht="33.75">
      <c r="A96" s="558" t="s">
        <v>81</v>
      </c>
      <c r="B96" s="504" t="s">
        <v>1089</v>
      </c>
      <c r="C96" s="560"/>
      <c r="D96" s="562"/>
      <c r="E96" s="173"/>
      <c r="F96" s="561"/>
    </row>
    <row r="97" spans="1:6" s="540" customFormat="1" ht="22.5">
      <c r="A97" s="558" t="s">
        <v>81</v>
      </c>
      <c r="B97" s="504" t="s">
        <v>1090</v>
      </c>
      <c r="C97" s="560"/>
      <c r="D97" s="562"/>
      <c r="E97" s="173"/>
      <c r="F97" s="561"/>
    </row>
    <row r="98" spans="1:6" s="540" customFormat="1" ht="22.5">
      <c r="A98" s="558" t="s">
        <v>81</v>
      </c>
      <c r="B98" s="504" t="s">
        <v>1069</v>
      </c>
      <c r="C98" s="560"/>
      <c r="D98" s="562"/>
      <c r="E98" s="173"/>
      <c r="F98" s="561"/>
    </row>
    <row r="99" spans="1:6" s="540" customFormat="1">
      <c r="A99" s="558" t="s">
        <v>81</v>
      </c>
      <c r="B99" s="504" t="s">
        <v>1091</v>
      </c>
      <c r="C99" s="560"/>
      <c r="D99" s="562"/>
      <c r="E99" s="173"/>
      <c r="F99" s="561"/>
    </row>
    <row r="100" spans="1:6" s="540" customFormat="1" ht="22.5">
      <c r="A100" s="558" t="s">
        <v>81</v>
      </c>
      <c r="B100" s="504" t="s">
        <v>1092</v>
      </c>
      <c r="C100" s="560"/>
      <c r="D100" s="562"/>
      <c r="E100" s="173"/>
      <c r="F100" s="561"/>
    </row>
    <row r="101" spans="1:6" s="540" customFormat="1" ht="22.5">
      <c r="A101" s="558" t="s">
        <v>81</v>
      </c>
      <c r="B101" s="504" t="s">
        <v>1074</v>
      </c>
      <c r="C101" s="560"/>
      <c r="D101" s="562"/>
      <c r="E101" s="173"/>
      <c r="F101" s="561"/>
    </row>
    <row r="102" spans="1:6" s="540" customFormat="1">
      <c r="A102" s="558" t="s">
        <v>81</v>
      </c>
      <c r="B102" s="504" t="s">
        <v>122</v>
      </c>
      <c r="C102" s="560"/>
      <c r="D102" s="562"/>
      <c r="E102" s="173"/>
      <c r="F102" s="561"/>
    </row>
    <row r="103" spans="1:6" s="16" customFormat="1">
      <c r="A103" s="558" t="s">
        <v>81</v>
      </c>
      <c r="B103" s="504" t="s">
        <v>1093</v>
      </c>
      <c r="C103" s="564"/>
      <c r="D103" s="562"/>
      <c r="E103" s="174"/>
      <c r="F103" s="565"/>
    </row>
    <row r="104" spans="1:6" s="16" customFormat="1" ht="33.75">
      <c r="A104" s="558" t="s">
        <v>81</v>
      </c>
      <c r="B104" s="504" t="s">
        <v>171</v>
      </c>
      <c r="C104" s="564"/>
      <c r="D104" s="562"/>
      <c r="E104" s="174"/>
      <c r="F104" s="565"/>
    </row>
    <row r="105" spans="1:6" s="540" customFormat="1" ht="22.5">
      <c r="A105" s="558" t="s">
        <v>81</v>
      </c>
      <c r="B105" s="504" t="s">
        <v>1076</v>
      </c>
      <c r="C105" s="560"/>
      <c r="D105" s="562"/>
      <c r="E105" s="173"/>
      <c r="F105" s="561"/>
    </row>
    <row r="106" spans="1:6" s="540" customFormat="1">
      <c r="A106" s="537"/>
      <c r="B106" s="559"/>
      <c r="C106" s="560"/>
      <c r="D106" s="562"/>
      <c r="E106" s="173"/>
      <c r="F106" s="561"/>
    </row>
    <row r="107" spans="1:6" s="540" customFormat="1" ht="33.75">
      <c r="A107" s="558"/>
      <c r="B107" s="504" t="s">
        <v>1094</v>
      </c>
      <c r="C107" s="560"/>
      <c r="D107" s="562"/>
      <c r="E107" s="173"/>
      <c r="F107" s="561"/>
    </row>
    <row r="108" spans="1:6" s="540" customFormat="1">
      <c r="A108" s="537"/>
      <c r="B108" s="559"/>
      <c r="C108" s="560"/>
      <c r="D108" s="562"/>
      <c r="E108" s="173"/>
      <c r="F108" s="561"/>
    </row>
    <row r="109" spans="1:6" s="540" customFormat="1" ht="22.5">
      <c r="A109" s="507"/>
      <c r="B109" s="559" t="s">
        <v>252</v>
      </c>
      <c r="C109" s="560"/>
      <c r="D109" s="562"/>
      <c r="E109" s="173"/>
      <c r="F109" s="561"/>
    </row>
    <row r="110" spans="1:6" s="540" customFormat="1" ht="22.5">
      <c r="A110" s="507"/>
      <c r="B110" s="559" t="s">
        <v>1095</v>
      </c>
      <c r="C110" s="560"/>
      <c r="D110" s="562"/>
      <c r="E110" s="173"/>
      <c r="F110" s="561"/>
    </row>
    <row r="111" spans="1:6" s="570" customFormat="1" ht="11.25">
      <c r="A111" s="566"/>
      <c r="B111" s="567"/>
      <c r="C111" s="568"/>
      <c r="D111" s="568"/>
      <c r="E111" s="576"/>
      <c r="F111" s="569"/>
    </row>
    <row r="112" spans="1:6" s="47" customFormat="1" ht="12">
      <c r="A112" s="571">
        <f>COUNT($A$1:A111)+1</f>
        <v>1</v>
      </c>
      <c r="B112" s="336" t="s">
        <v>1096</v>
      </c>
      <c r="C112" s="324"/>
      <c r="D112" s="324"/>
      <c r="E112" s="379"/>
      <c r="F112" s="382"/>
    </row>
    <row r="113" spans="1:6" s="47" customFormat="1" ht="126.75" customHeight="1">
      <c r="A113" s="571"/>
      <c r="B113" s="46" t="s">
        <v>1097</v>
      </c>
      <c r="C113" s="324"/>
      <c r="D113" s="324"/>
      <c r="E113" s="379"/>
      <c r="F113" s="382"/>
    </row>
    <row r="114" spans="1:6" s="47" customFormat="1" ht="67.5">
      <c r="A114" s="571"/>
      <c r="B114" s="46" t="s">
        <v>1098</v>
      </c>
      <c r="C114" s="324"/>
      <c r="D114" s="324"/>
      <c r="E114" s="379"/>
      <c r="F114" s="382"/>
    </row>
    <row r="115" spans="1:6" s="46" customFormat="1" ht="11.25">
      <c r="A115" s="80"/>
      <c r="B115" s="46" t="s">
        <v>1099</v>
      </c>
      <c r="E115" s="101"/>
    </row>
    <row r="116" spans="1:6" s="46" customFormat="1" ht="11.25">
      <c r="A116" s="80"/>
      <c r="B116" s="46" t="s">
        <v>1100</v>
      </c>
      <c r="E116" s="101"/>
    </row>
    <row r="117" spans="1:6" s="39" customFormat="1" ht="11.25">
      <c r="A117" s="64"/>
      <c r="B117" s="46"/>
      <c r="C117" s="63" t="s">
        <v>14</v>
      </c>
      <c r="D117" s="40">
        <v>309.2</v>
      </c>
      <c r="E117" s="381"/>
      <c r="F117" s="38" t="str">
        <f>IF(OR(OR(E117=0,E117=""),OR(D117=0,D117="")),"",D117*E117)</f>
        <v/>
      </c>
    </row>
    <row r="118" spans="1:6" s="570" customFormat="1" ht="11.25">
      <c r="A118" s="566"/>
      <c r="B118" s="567"/>
      <c r="C118" s="568"/>
      <c r="D118" s="568"/>
      <c r="E118" s="576"/>
      <c r="F118" s="569"/>
    </row>
    <row r="119" spans="1:6" s="47" customFormat="1" ht="36">
      <c r="A119" s="571">
        <f>COUNT($A$1:A118)+1</f>
        <v>2</v>
      </c>
      <c r="B119" s="336" t="s">
        <v>1101</v>
      </c>
      <c r="C119" s="324"/>
      <c r="D119" s="324"/>
      <c r="E119" s="379"/>
      <c r="F119" s="382"/>
    </row>
    <row r="120" spans="1:6" s="47" customFormat="1" ht="56.25">
      <c r="A120" s="571"/>
      <c r="B120" s="46" t="s">
        <v>1103</v>
      </c>
      <c r="C120" s="324"/>
      <c r="D120" s="324"/>
      <c r="E120" s="379"/>
      <c r="F120" s="382"/>
    </row>
    <row r="121" spans="1:6" s="47" customFormat="1" ht="45">
      <c r="A121" s="571"/>
      <c r="B121" s="46" t="s">
        <v>1104</v>
      </c>
      <c r="C121" s="324"/>
      <c r="D121" s="324"/>
      <c r="E121" s="379"/>
      <c r="F121" s="382"/>
    </row>
    <row r="122" spans="1:6" s="47" customFormat="1" ht="11.25" customHeight="1">
      <c r="A122" s="571"/>
      <c r="B122" s="46" t="s">
        <v>1105</v>
      </c>
      <c r="C122" s="324"/>
      <c r="D122" s="324"/>
      <c r="E122" s="379"/>
      <c r="F122" s="382"/>
    </row>
    <row r="123" spans="1:6" s="46" customFormat="1" ht="11.25" customHeight="1">
      <c r="A123" s="80"/>
      <c r="B123" s="46" t="s">
        <v>1099</v>
      </c>
      <c r="E123" s="101"/>
    </row>
    <row r="124" spans="1:6" s="46" customFormat="1" ht="11.25" customHeight="1">
      <c r="A124" s="80"/>
      <c r="B124" s="46" t="s">
        <v>1102</v>
      </c>
      <c r="E124" s="101"/>
    </row>
    <row r="125" spans="1:6" s="39" customFormat="1" ht="11.25" customHeight="1">
      <c r="A125" s="64"/>
      <c r="B125" s="46"/>
      <c r="C125" s="63" t="s">
        <v>14</v>
      </c>
      <c r="D125" s="40">
        <v>41.3</v>
      </c>
      <c r="E125" s="381"/>
      <c r="F125" s="38" t="str">
        <f>IF(OR(OR(E125=0,E125=""),OR(D125=0,D125="")),"",D125*E125)</f>
        <v/>
      </c>
    </row>
    <row r="126" spans="1:6" ht="11.25" customHeight="1">
      <c r="A126" s="572"/>
      <c r="C126" s="32"/>
      <c r="D126" s="464"/>
      <c r="E126" s="477"/>
      <c r="F126" s="41"/>
    </row>
    <row r="127" spans="1:6" s="47" customFormat="1" ht="24">
      <c r="A127" s="571">
        <f>COUNT($A$1:A126)+1</f>
        <v>3</v>
      </c>
      <c r="B127" s="336" t="s">
        <v>1106</v>
      </c>
      <c r="C127" s="324"/>
      <c r="D127" s="324"/>
      <c r="E127" s="379"/>
      <c r="F127" s="382"/>
    </row>
    <row r="128" spans="1:6" s="46" customFormat="1" ht="11.25" customHeight="1">
      <c r="A128" s="80"/>
      <c r="B128" s="46" t="s">
        <v>1107</v>
      </c>
      <c r="E128" s="101"/>
    </row>
    <row r="129" spans="1:6" s="46" customFormat="1" ht="101.25">
      <c r="A129" s="80"/>
      <c r="B129" s="46" t="s">
        <v>1108</v>
      </c>
      <c r="E129" s="101"/>
    </row>
    <row r="130" spans="1:6" s="46" customFormat="1" ht="22.5">
      <c r="A130" s="80"/>
      <c r="B130" s="46" t="s">
        <v>1109</v>
      </c>
      <c r="E130" s="101"/>
    </row>
    <row r="131" spans="1:6" s="46" customFormat="1" ht="11.25" customHeight="1">
      <c r="A131" s="80"/>
      <c r="B131" s="46" t="s">
        <v>1099</v>
      </c>
      <c r="E131" s="101"/>
    </row>
    <row r="132" spans="1:6" s="46" customFormat="1" ht="11.25" customHeight="1">
      <c r="A132" s="80"/>
      <c r="B132" s="46" t="s">
        <v>1102</v>
      </c>
      <c r="E132" s="101"/>
    </row>
    <row r="133" spans="1:6" s="39" customFormat="1" ht="11.25" customHeight="1">
      <c r="A133" s="64"/>
      <c r="B133" s="46"/>
      <c r="C133" s="63" t="s">
        <v>14</v>
      </c>
      <c r="D133" s="40">
        <v>102</v>
      </c>
      <c r="E133" s="381"/>
      <c r="F133" s="38" t="str">
        <f>IF(OR(OR(E133=0,E133=""),OR(D133=0,D133="")),"",D133*E133)</f>
        <v/>
      </c>
    </row>
    <row r="134" spans="1:6" s="39" customFormat="1" ht="11.25" customHeight="1">
      <c r="A134" s="64"/>
      <c r="B134" s="73"/>
      <c r="C134" s="63"/>
      <c r="D134" s="40"/>
      <c r="E134" s="381"/>
      <c r="F134" s="38"/>
    </row>
    <row r="135" spans="1:6" s="39" customFormat="1" ht="11.25" customHeight="1">
      <c r="A135" s="64"/>
      <c r="B135" s="73"/>
      <c r="C135" s="63"/>
      <c r="D135" s="40"/>
      <c r="E135" s="381"/>
      <c r="F135" s="38"/>
    </row>
    <row r="136" spans="1:6" ht="11.25" customHeight="1">
      <c r="A136" s="50"/>
      <c r="B136" s="373"/>
      <c r="C136" s="23"/>
      <c r="E136" s="107"/>
    </row>
    <row r="137" spans="1:6" ht="11.25" customHeight="1">
      <c r="A137" s="50"/>
      <c r="B137" s="373"/>
      <c r="C137" s="23"/>
      <c r="E137" s="107"/>
    </row>
    <row r="138" spans="1:6" s="48" customFormat="1" ht="15.75">
      <c r="A138" s="120" t="str">
        <f>A5</f>
        <v>B.I.</v>
      </c>
      <c r="B138" s="116" t="s">
        <v>1110</v>
      </c>
      <c r="C138" s="119"/>
      <c r="D138" s="118"/>
      <c r="E138" s="119"/>
      <c r="F138" s="117" t="str">
        <f>IF(SUM(F1:F137)&gt;0,SUM(F1:F137),"")</f>
        <v/>
      </c>
    </row>
    <row r="141" spans="1:6">
      <c r="B141" s="573"/>
      <c r="C141" s="16"/>
      <c r="D141" s="574"/>
    </row>
    <row r="142" spans="1:6">
      <c r="B142" s="45"/>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111"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G234"/>
  <sheetViews>
    <sheetView showZeros="0" view="pageBreakPreview" topLeftCell="A73" zoomScale="150" zoomScaleNormal="100" zoomScaleSheetLayoutView="150" workbookViewId="0">
      <selection activeCell="B86" sqref="B86"/>
    </sheetView>
  </sheetViews>
  <sheetFormatPr defaultColWidth="9.140625" defaultRowHeight="12.75"/>
  <cols>
    <col min="1" max="1" width="7.28515625" style="15" customWidth="1"/>
    <col min="2" max="2" width="45.7109375" style="15" customWidth="1"/>
    <col min="3" max="3" width="6.140625" style="15" customWidth="1"/>
    <col min="4" max="4" width="9.28515625" style="23" customWidth="1"/>
    <col min="5" max="5" width="8.28515625" style="15" customWidth="1"/>
    <col min="6" max="6" width="12.42578125" style="33" customWidth="1"/>
    <col min="7" max="7" width="64.7109375" style="15" customWidth="1"/>
    <col min="8"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108"/>
      <c r="F2" s="36"/>
    </row>
    <row r="3" spans="1:6" s="48" customFormat="1" ht="15.75">
      <c r="A3" s="51" t="s">
        <v>1211</v>
      </c>
      <c r="B3" s="72" t="s">
        <v>26</v>
      </c>
      <c r="C3" s="52"/>
      <c r="D3" s="52"/>
      <c r="E3" s="377"/>
      <c r="F3" s="54"/>
    </row>
    <row r="4" spans="1:6" s="48" customFormat="1" ht="15.75">
      <c r="A4" s="55"/>
      <c r="B4" s="104"/>
      <c r="C4" s="56"/>
      <c r="D4" s="56"/>
      <c r="E4" s="378"/>
      <c r="F4" s="57"/>
    </row>
    <row r="5" spans="1:6" s="46" customFormat="1" ht="11.25">
      <c r="A5" s="80"/>
      <c r="B5" s="24" t="s">
        <v>5</v>
      </c>
      <c r="E5" s="101"/>
    </row>
    <row r="6" spans="1:6" s="26" customFormat="1" ht="56.25">
      <c r="A6" s="503"/>
      <c r="B6" s="504" t="s">
        <v>154</v>
      </c>
      <c r="C6" s="505"/>
      <c r="D6" s="25"/>
      <c r="E6" s="108"/>
    </row>
    <row r="7" spans="1:6" s="26" customFormat="1" ht="22.5">
      <c r="A7" s="503"/>
      <c r="B7" s="504" t="s">
        <v>155</v>
      </c>
      <c r="C7" s="505"/>
      <c r="D7" s="25"/>
      <c r="E7" s="108"/>
    </row>
    <row r="8" spans="1:6" s="26" customFormat="1" ht="22.5">
      <c r="A8" s="503"/>
      <c r="B8" s="504" t="s">
        <v>156</v>
      </c>
      <c r="C8" s="505"/>
      <c r="D8" s="25"/>
      <c r="E8" s="108"/>
    </row>
    <row r="9" spans="1:6" s="26" customFormat="1" ht="11.25">
      <c r="A9" s="69"/>
      <c r="B9" s="24"/>
      <c r="C9" s="70"/>
      <c r="D9" s="70"/>
      <c r="E9" s="381"/>
      <c r="F9" s="71"/>
    </row>
    <row r="10" spans="1:6" s="26" customFormat="1" ht="33.75">
      <c r="A10" s="506"/>
      <c r="B10" s="504" t="s">
        <v>202</v>
      </c>
      <c r="D10" s="25"/>
      <c r="E10" s="108"/>
      <c r="F10" s="35"/>
    </row>
    <row r="11" spans="1:6" s="26" customFormat="1" ht="11.25">
      <c r="A11" s="69"/>
      <c r="B11" s="24"/>
      <c r="C11" s="70"/>
      <c r="D11" s="70"/>
      <c r="E11" s="381"/>
      <c r="F11" s="71"/>
    </row>
    <row r="12" spans="1:6" s="26" customFormat="1" ht="11.25">
      <c r="A12" s="69"/>
      <c r="B12" s="24" t="s">
        <v>123</v>
      </c>
      <c r="C12" s="70"/>
      <c r="D12" s="70"/>
      <c r="E12" s="381"/>
      <c r="F12" s="71"/>
    </row>
    <row r="13" spans="1:6" s="26" customFormat="1" ht="11.25">
      <c r="A13" s="69"/>
      <c r="B13" s="24" t="s">
        <v>157</v>
      </c>
      <c r="C13" s="70"/>
      <c r="D13" s="70"/>
      <c r="E13" s="381"/>
      <c r="F13" s="71"/>
    </row>
    <row r="14" spans="1:6" s="37" customFormat="1" ht="22.5">
      <c r="A14" s="507" t="s">
        <v>81</v>
      </c>
      <c r="B14" s="504" t="s">
        <v>166</v>
      </c>
      <c r="E14" s="158"/>
    </row>
    <row r="15" spans="1:6" s="37" customFormat="1" ht="11.25">
      <c r="A15" s="507" t="s">
        <v>81</v>
      </c>
      <c r="B15" s="504" t="s">
        <v>167</v>
      </c>
      <c r="E15" s="158"/>
    </row>
    <row r="16" spans="1:6" s="37" customFormat="1" ht="11.25">
      <c r="A16" s="507" t="s">
        <v>81</v>
      </c>
      <c r="B16" s="504" t="s">
        <v>158</v>
      </c>
      <c r="E16" s="158"/>
    </row>
    <row r="17" spans="1:6" s="37" customFormat="1" ht="11.25" customHeight="1">
      <c r="A17" s="507" t="s">
        <v>81</v>
      </c>
      <c r="B17" s="504" t="s">
        <v>168</v>
      </c>
      <c r="E17" s="158"/>
    </row>
    <row r="18" spans="1:6" s="37" customFormat="1" ht="11.25">
      <c r="A18" s="507" t="s">
        <v>81</v>
      </c>
      <c r="B18" s="504" t="s">
        <v>159</v>
      </c>
      <c r="E18" s="158"/>
    </row>
    <row r="19" spans="1:6" s="37" customFormat="1" ht="11.25" customHeight="1">
      <c r="A19" s="507" t="s">
        <v>81</v>
      </c>
      <c r="B19" s="504" t="s">
        <v>160</v>
      </c>
      <c r="E19" s="158"/>
    </row>
    <row r="20" spans="1:6" s="37" customFormat="1" ht="11.25">
      <c r="A20" s="507" t="s">
        <v>81</v>
      </c>
      <c r="B20" s="504" t="s">
        <v>169</v>
      </c>
      <c r="E20" s="158"/>
    </row>
    <row r="21" spans="1:6" s="37" customFormat="1" ht="11.25">
      <c r="A21" s="507" t="s">
        <v>81</v>
      </c>
      <c r="B21" s="504" t="s">
        <v>161</v>
      </c>
      <c r="E21" s="158"/>
    </row>
    <row r="22" spans="1:6" s="37" customFormat="1" ht="11.25">
      <c r="A22" s="507" t="s">
        <v>81</v>
      </c>
      <c r="B22" s="504" t="s">
        <v>162</v>
      </c>
      <c r="E22" s="158"/>
    </row>
    <row r="23" spans="1:6" s="37" customFormat="1" ht="22.5">
      <c r="A23" s="507" t="s">
        <v>81</v>
      </c>
      <c r="B23" s="504" t="s">
        <v>163</v>
      </c>
      <c r="E23" s="158"/>
    </row>
    <row r="24" spans="1:6" s="37" customFormat="1" ht="22.5">
      <c r="A24" s="507" t="s">
        <v>81</v>
      </c>
      <c r="B24" s="504" t="s">
        <v>164</v>
      </c>
      <c r="E24" s="158"/>
    </row>
    <row r="25" spans="1:6" s="37" customFormat="1" ht="11.25" customHeight="1">
      <c r="A25" s="507" t="s">
        <v>81</v>
      </c>
      <c r="B25" s="504" t="s">
        <v>170</v>
      </c>
      <c r="E25" s="158"/>
    </row>
    <row r="26" spans="1:6" s="37" customFormat="1" ht="33.75">
      <c r="A26" s="507" t="s">
        <v>81</v>
      </c>
      <c r="B26" s="504" t="s">
        <v>171</v>
      </c>
      <c r="E26" s="158"/>
    </row>
    <row r="27" spans="1:6" s="37" customFormat="1" ht="22.5">
      <c r="A27" s="507" t="s">
        <v>81</v>
      </c>
      <c r="B27" s="504" t="s">
        <v>172</v>
      </c>
      <c r="E27" s="158"/>
    </row>
    <row r="28" spans="1:6" s="37" customFormat="1" ht="11.25">
      <c r="A28" s="507"/>
      <c r="B28" s="504"/>
      <c r="E28" s="158"/>
    </row>
    <row r="29" spans="1:6" s="37" customFormat="1" ht="33.75">
      <c r="A29" s="507"/>
      <c r="B29" s="504" t="s">
        <v>165</v>
      </c>
      <c r="E29" s="158"/>
    </row>
    <row r="30" spans="1:6">
      <c r="A30" s="508"/>
      <c r="B30" s="509"/>
      <c r="C30" s="510"/>
      <c r="D30" s="3"/>
      <c r="E30" s="107"/>
      <c r="F30" s="32"/>
    </row>
    <row r="31" spans="1:6" s="143" customFormat="1" ht="12">
      <c r="A31" s="577">
        <f>COUNT($A$1:A30)+1</f>
        <v>1</v>
      </c>
      <c r="B31" s="512" t="s">
        <v>575</v>
      </c>
      <c r="C31" s="142"/>
      <c r="D31" s="142"/>
      <c r="E31" s="524"/>
      <c r="F31" s="513"/>
    </row>
    <row r="32" spans="1:6" s="520" customFormat="1" ht="135">
      <c r="A32" s="514"/>
      <c r="B32" s="578" t="s">
        <v>2585</v>
      </c>
      <c r="C32" s="516"/>
      <c r="D32" s="517"/>
      <c r="E32" s="144"/>
      <c r="F32" s="518"/>
    </row>
    <row r="33" spans="1:6" s="520" customFormat="1" ht="11.25" customHeight="1">
      <c r="A33" s="579" t="s">
        <v>81</v>
      </c>
      <c r="B33" s="515" t="s">
        <v>576</v>
      </c>
      <c r="C33" s="516"/>
      <c r="D33" s="517"/>
      <c r="E33" s="144"/>
      <c r="F33" s="518"/>
    </row>
    <row r="34" spans="1:6" s="520" customFormat="1" ht="11.25" customHeight="1">
      <c r="A34" s="579" t="s">
        <v>81</v>
      </c>
      <c r="B34" s="515" t="s">
        <v>2629</v>
      </c>
      <c r="C34" s="516"/>
      <c r="D34" s="517"/>
      <c r="E34" s="144"/>
      <c r="F34" s="518"/>
    </row>
    <row r="35" spans="1:6" s="520" customFormat="1" ht="22.5">
      <c r="A35" s="579" t="s">
        <v>81</v>
      </c>
      <c r="B35" s="515" t="s">
        <v>2558</v>
      </c>
      <c r="C35" s="516"/>
      <c r="D35" s="517"/>
      <c r="E35" s="144"/>
      <c r="F35" s="518"/>
    </row>
    <row r="36" spans="1:6" s="520" customFormat="1" ht="11.25" customHeight="1">
      <c r="A36" s="579" t="s">
        <v>81</v>
      </c>
      <c r="B36" s="515" t="s">
        <v>577</v>
      </c>
      <c r="C36" s="516"/>
      <c r="D36" s="517"/>
      <c r="E36" s="144"/>
      <c r="F36" s="518"/>
    </row>
    <row r="37" spans="1:6" s="520" customFormat="1" ht="22.5">
      <c r="A37" s="579" t="s">
        <v>81</v>
      </c>
      <c r="B37" s="515" t="s">
        <v>578</v>
      </c>
      <c r="C37" s="516"/>
      <c r="D37" s="517"/>
      <c r="E37" s="144"/>
      <c r="F37" s="518"/>
    </row>
    <row r="38" spans="1:6" s="520" customFormat="1" ht="33.75">
      <c r="A38" s="579"/>
      <c r="B38" s="515" t="s">
        <v>747</v>
      </c>
      <c r="C38" s="516"/>
      <c r="D38" s="517"/>
      <c r="E38" s="144"/>
      <c r="F38" s="518"/>
    </row>
    <row r="39" spans="1:6" s="520" customFormat="1" ht="56.25">
      <c r="A39" s="579"/>
      <c r="B39" s="515" t="s">
        <v>380</v>
      </c>
      <c r="C39" s="516"/>
      <c r="D39" s="517"/>
      <c r="E39" s="144"/>
      <c r="F39" s="518"/>
    </row>
    <row r="40" spans="1:6" s="520" customFormat="1" ht="22.5">
      <c r="A40" s="579"/>
      <c r="B40" s="515" t="s">
        <v>579</v>
      </c>
      <c r="C40" s="516"/>
      <c r="D40" s="517"/>
      <c r="E40" s="144"/>
      <c r="F40" s="518"/>
    </row>
    <row r="41" spans="1:6" s="16" customFormat="1" ht="22.5">
      <c r="A41" s="145" t="s">
        <v>41</v>
      </c>
      <c r="B41" s="146" t="s">
        <v>381</v>
      </c>
      <c r="C41" s="70" t="s">
        <v>14</v>
      </c>
      <c r="D41" s="68">
        <v>2075</v>
      </c>
      <c r="E41" s="478"/>
      <c r="F41" s="38" t="str">
        <f>IF(OR(OR(E41=0,E41=""),OR(D41=0,D41="")),"",D41*E41)</f>
        <v/>
      </c>
    </row>
    <row r="42" spans="1:6" s="30" customFormat="1" ht="11.25" customHeight="1">
      <c r="A42" s="145" t="s">
        <v>42</v>
      </c>
      <c r="B42" s="580" t="s">
        <v>382</v>
      </c>
      <c r="C42" s="70" t="s">
        <v>14</v>
      </c>
      <c r="D42" s="68">
        <f>D41</f>
        <v>2075</v>
      </c>
      <c r="E42" s="478"/>
      <c r="F42" s="38" t="str">
        <f>IF(OR(OR(E42=0,E42=""),OR(D42=0,D42="")),"",D42*E42)</f>
        <v/>
      </c>
    </row>
    <row r="43" spans="1:6" s="30" customFormat="1" ht="11.25" customHeight="1">
      <c r="A43" s="145" t="s">
        <v>40</v>
      </c>
      <c r="B43" s="580" t="s">
        <v>383</v>
      </c>
      <c r="C43" s="70" t="s">
        <v>14</v>
      </c>
      <c r="D43" s="68">
        <f>D41</f>
        <v>2075</v>
      </c>
      <c r="E43" s="478"/>
      <c r="F43" s="38" t="str">
        <f>IF(OR(OR(E43=0,E43=""),OR(D43=0,D43="")),"",D43*E43)</f>
        <v/>
      </c>
    </row>
    <row r="44" spans="1:6" ht="11.25" customHeight="1">
      <c r="A44" s="508"/>
      <c r="B44" s="509"/>
      <c r="C44" s="510"/>
      <c r="D44" s="3"/>
      <c r="E44" s="107"/>
      <c r="F44" s="32"/>
    </row>
    <row r="45" spans="1:6" s="143" customFormat="1" ht="24">
      <c r="A45" s="577">
        <f>COUNT($A$1:A44)+1</f>
        <v>2</v>
      </c>
      <c r="B45" s="512" t="s">
        <v>400</v>
      </c>
      <c r="C45" s="142"/>
      <c r="D45" s="142"/>
      <c r="E45" s="524"/>
      <c r="F45" s="513"/>
    </row>
    <row r="46" spans="1:6" s="520" customFormat="1" ht="67.5">
      <c r="A46" s="514"/>
      <c r="B46" s="515" t="s">
        <v>401</v>
      </c>
      <c r="C46" s="516"/>
      <c r="D46" s="517"/>
      <c r="E46" s="144"/>
      <c r="F46" s="518"/>
    </row>
    <row r="47" spans="1:6" s="16" customFormat="1" ht="11.25" customHeight="1">
      <c r="A47" s="145"/>
      <c r="B47" s="146" t="s">
        <v>1116</v>
      </c>
      <c r="C47" s="70" t="s">
        <v>14</v>
      </c>
      <c r="D47" s="70">
        <v>215.6</v>
      </c>
      <c r="E47" s="478"/>
      <c r="F47" s="38" t="str">
        <f>IF(OR(OR(E47=0,E47=""),OR(D47=0,D47="")),"",D47*E47)</f>
        <v/>
      </c>
    </row>
    <row r="48" spans="1:6" ht="11.25" customHeight="1">
      <c r="A48" s="508"/>
      <c r="B48" s="509"/>
      <c r="C48" s="510"/>
      <c r="D48" s="3"/>
      <c r="E48" s="107"/>
      <c r="F48" s="32"/>
    </row>
    <row r="49" spans="1:6" s="143" customFormat="1" ht="24">
      <c r="A49" s="577">
        <f>COUNT($A$1:A48)+1</f>
        <v>3</v>
      </c>
      <c r="B49" s="512" t="s">
        <v>402</v>
      </c>
      <c r="C49" s="142"/>
      <c r="D49" s="142"/>
      <c r="E49" s="524"/>
      <c r="F49" s="513"/>
    </row>
    <row r="50" spans="1:6" s="520" customFormat="1" ht="67.5">
      <c r="A50" s="514"/>
      <c r="B50" s="515" t="s">
        <v>403</v>
      </c>
      <c r="C50" s="516"/>
      <c r="D50" s="517"/>
      <c r="E50" s="144"/>
      <c r="F50" s="518"/>
    </row>
    <row r="51" spans="1:6" s="520" customFormat="1" ht="22.5">
      <c r="A51" s="514"/>
      <c r="B51" s="515" t="s">
        <v>404</v>
      </c>
      <c r="C51" s="516"/>
      <c r="D51" s="517"/>
      <c r="E51" s="144"/>
      <c r="F51" s="518"/>
    </row>
    <row r="52" spans="1:6" s="16" customFormat="1" ht="11.25" customHeight="1">
      <c r="A52" s="145" t="s">
        <v>41</v>
      </c>
      <c r="B52" s="146" t="s">
        <v>405</v>
      </c>
      <c r="C52" s="70" t="s">
        <v>14</v>
      </c>
      <c r="D52" s="70">
        <v>102</v>
      </c>
      <c r="E52" s="478"/>
      <c r="F52" s="38" t="str">
        <f>IF(OR(OR(E52=0,E52=""),OR(D52=0,D52="")),"",D52*E52)</f>
        <v/>
      </c>
    </row>
    <row r="53" spans="1:6" s="16" customFormat="1" ht="11.25" customHeight="1">
      <c r="A53" s="145" t="s">
        <v>42</v>
      </c>
      <c r="B53" s="146" t="s">
        <v>406</v>
      </c>
      <c r="C53" s="70" t="s">
        <v>14</v>
      </c>
      <c r="D53" s="70">
        <v>75.8</v>
      </c>
      <c r="E53" s="478"/>
      <c r="F53" s="38" t="str">
        <f>IF(OR(OR(E53=0,E53=""),OR(D53=0,D53="")),"",D53*E53)</f>
        <v/>
      </c>
    </row>
    <row r="54" spans="1:6" ht="11.25" customHeight="1">
      <c r="A54" s="508"/>
      <c r="B54" s="509"/>
      <c r="C54" s="510"/>
      <c r="D54" s="3"/>
      <c r="E54" s="107"/>
      <c r="F54" s="32"/>
    </row>
    <row r="55" spans="1:6" s="143" customFormat="1" ht="24">
      <c r="A55" s="577">
        <f>COUNT($A$1:A54)+1</f>
        <v>4</v>
      </c>
      <c r="B55" s="512" t="s">
        <v>407</v>
      </c>
      <c r="C55" s="142"/>
      <c r="D55" s="142"/>
      <c r="E55" s="524"/>
      <c r="F55" s="513"/>
    </row>
    <row r="56" spans="1:6" s="520" customFormat="1" ht="45">
      <c r="A56" s="514"/>
      <c r="B56" s="515" t="s">
        <v>408</v>
      </c>
      <c r="C56" s="516"/>
      <c r="D56" s="517"/>
      <c r="E56" s="144"/>
      <c r="F56" s="518"/>
    </row>
    <row r="57" spans="1:6" s="520" customFormat="1" ht="56.25" customHeight="1">
      <c r="A57" s="514"/>
      <c r="B57" s="521" t="s">
        <v>409</v>
      </c>
      <c r="C57" s="516"/>
      <c r="D57" s="517"/>
      <c r="E57" s="144"/>
      <c r="F57" s="518"/>
    </row>
    <row r="58" spans="1:6" s="520" customFormat="1" ht="22.5">
      <c r="A58" s="514"/>
      <c r="B58" s="515" t="s">
        <v>404</v>
      </c>
      <c r="C58" s="516"/>
      <c r="D58" s="517"/>
      <c r="E58" s="144"/>
      <c r="F58" s="518"/>
    </row>
    <row r="59" spans="1:6" s="16" customFormat="1" ht="11.25" customHeight="1">
      <c r="A59" s="145" t="s">
        <v>41</v>
      </c>
      <c r="B59" s="146" t="s">
        <v>405</v>
      </c>
      <c r="C59" s="70" t="s">
        <v>14</v>
      </c>
      <c r="D59" s="70">
        <v>139.80000000000001</v>
      </c>
      <c r="E59" s="478"/>
      <c r="F59" s="38" t="str">
        <f>IF(OR(OR(E59=0,E59=""),OR(D59=0,D59="")),"",D59*E59)</f>
        <v/>
      </c>
    </row>
    <row r="60" spans="1:6" s="16" customFormat="1" ht="11.25" customHeight="1">
      <c r="A60" s="145" t="s">
        <v>42</v>
      </c>
      <c r="B60" s="146" t="s">
        <v>406</v>
      </c>
      <c r="C60" s="70" t="s">
        <v>14</v>
      </c>
      <c r="D60" s="70">
        <v>75.8</v>
      </c>
      <c r="E60" s="478"/>
      <c r="F60" s="38" t="str">
        <f>IF(OR(OR(E60=0,E60=""),OR(D60=0,D60="")),"",D60*E60)</f>
        <v/>
      </c>
    </row>
    <row r="61" spans="1:6" s="16" customFormat="1" ht="11.25" customHeight="1">
      <c r="A61" s="145" t="s">
        <v>40</v>
      </c>
      <c r="B61" s="146" t="s">
        <v>1117</v>
      </c>
      <c r="C61" s="70" t="s">
        <v>14</v>
      </c>
      <c r="D61" s="70">
        <v>440</v>
      </c>
      <c r="E61" s="478"/>
      <c r="F61" s="38" t="str">
        <f>IF(OR(OR(E61=0,E61=""),OR(D61=0,D61="")),"",D61*E61)</f>
        <v/>
      </c>
    </row>
    <row r="62" spans="1:6" s="16" customFormat="1" ht="11.25" customHeight="1">
      <c r="A62" s="145" t="s">
        <v>43</v>
      </c>
      <c r="B62" s="146" t="s">
        <v>1118</v>
      </c>
      <c r="C62" s="70" t="s">
        <v>14</v>
      </c>
      <c r="D62" s="70">
        <v>165</v>
      </c>
      <c r="E62" s="478"/>
      <c r="F62" s="38" t="str">
        <f>IF(OR(OR(E62=0,E62=""),OR(D62=0,D62="")),"",D62*E62)</f>
        <v/>
      </c>
    </row>
    <row r="63" spans="1:6" ht="11.25" customHeight="1">
      <c r="A63" s="508"/>
      <c r="B63" s="509"/>
      <c r="C63" s="510"/>
      <c r="D63" s="3"/>
      <c r="E63" s="107"/>
      <c r="F63" s="32"/>
    </row>
    <row r="64" spans="1:6" s="143" customFormat="1" ht="24">
      <c r="A64" s="577">
        <f>COUNT($A$1:A63)+1</f>
        <v>5</v>
      </c>
      <c r="B64" s="512" t="s">
        <v>410</v>
      </c>
      <c r="C64" s="142"/>
      <c r="D64" s="142"/>
      <c r="E64" s="524"/>
      <c r="F64" s="513"/>
    </row>
    <row r="65" spans="1:6" s="520" customFormat="1" ht="67.5">
      <c r="A65" s="514"/>
      <c r="B65" s="515" t="s">
        <v>411</v>
      </c>
      <c r="C65" s="516"/>
      <c r="D65" s="517"/>
      <c r="E65" s="144"/>
      <c r="F65" s="518"/>
    </row>
    <row r="66" spans="1:6" s="16" customFormat="1" ht="11.25" customHeight="1">
      <c r="A66" s="145" t="s">
        <v>41</v>
      </c>
      <c r="B66" s="146" t="s">
        <v>405</v>
      </c>
      <c r="C66" s="70" t="s">
        <v>14</v>
      </c>
      <c r="D66" s="70">
        <v>139.80000000000001</v>
      </c>
      <c r="E66" s="478"/>
      <c r="F66" s="38" t="str">
        <f>IF(OR(OR(E66=0,E66=""),OR(D66=0,D66="")),"",D66*E66)</f>
        <v/>
      </c>
    </row>
    <row r="67" spans="1:6" s="16" customFormat="1" ht="11.25" customHeight="1">
      <c r="A67" s="145" t="s">
        <v>42</v>
      </c>
      <c r="B67" s="146" t="s">
        <v>406</v>
      </c>
      <c r="C67" s="70" t="s">
        <v>14</v>
      </c>
      <c r="D67" s="70">
        <v>75.8</v>
      </c>
      <c r="E67" s="478"/>
      <c r="F67" s="38" t="str">
        <f>IF(OR(OR(E67=0,E67=""),OR(D67=0,D67="")),"",D67*E67)</f>
        <v/>
      </c>
    </row>
    <row r="68" spans="1:6" s="16" customFormat="1" ht="11.25" customHeight="1">
      <c r="A68" s="145" t="s">
        <v>40</v>
      </c>
      <c r="B68" s="146" t="s">
        <v>1117</v>
      </c>
      <c r="C68" s="70" t="s">
        <v>14</v>
      </c>
      <c r="D68" s="70">
        <v>440</v>
      </c>
      <c r="E68" s="478"/>
      <c r="F68" s="38" t="str">
        <f>IF(OR(OR(E68=0,E68=""),OR(D68=0,D68="")),"",D68*E68)</f>
        <v/>
      </c>
    </row>
    <row r="69" spans="1:6" s="16" customFormat="1" ht="11.25" customHeight="1">
      <c r="A69" s="145" t="s">
        <v>43</v>
      </c>
      <c r="B69" s="146" t="s">
        <v>1118</v>
      </c>
      <c r="C69" s="70" t="s">
        <v>14</v>
      </c>
      <c r="D69" s="70">
        <v>165</v>
      </c>
      <c r="E69" s="478"/>
      <c r="F69" s="38" t="str">
        <f>IF(OR(OR(E69=0,E69=""),OR(D69=0,D69="")),"",D69*E69)</f>
        <v/>
      </c>
    </row>
    <row r="70" spans="1:6" s="16" customFormat="1" ht="11.25" customHeight="1">
      <c r="A70" s="145"/>
      <c r="B70" s="146"/>
      <c r="C70" s="70"/>
      <c r="D70" s="70"/>
      <c r="E70" s="478"/>
      <c r="F70" s="38"/>
    </row>
    <row r="71" spans="1:6" s="143" customFormat="1" ht="72">
      <c r="A71" s="577">
        <f>COUNT($A$1:A70)+1</f>
        <v>6</v>
      </c>
      <c r="B71" s="512" t="s">
        <v>2491</v>
      </c>
      <c r="C71" s="142"/>
      <c r="D71" s="142"/>
      <c r="E71" s="524"/>
      <c r="F71" s="513"/>
    </row>
    <row r="72" spans="1:6" s="520" customFormat="1" ht="78.75">
      <c r="A72" s="514"/>
      <c r="B72" s="521" t="s">
        <v>412</v>
      </c>
      <c r="C72" s="516"/>
      <c r="D72" s="517"/>
      <c r="E72" s="144"/>
      <c r="F72" s="518"/>
    </row>
    <row r="73" spans="1:6" s="16" customFormat="1" ht="11.25" customHeight="1">
      <c r="A73" s="145" t="s">
        <v>41</v>
      </c>
      <c r="B73" s="146" t="s">
        <v>1119</v>
      </c>
      <c r="C73" s="70" t="s">
        <v>8</v>
      </c>
      <c r="D73" s="70">
        <v>21</v>
      </c>
      <c r="E73" s="478"/>
      <c r="F73" s="38" t="str">
        <f>IF(OR(OR(E73=0,E73=""),OR(D73=0,D73="")),"",D73*E73)</f>
        <v/>
      </c>
    </row>
    <row r="74" spans="1:6" s="16" customFormat="1" ht="11.25" customHeight="1">
      <c r="A74" s="145" t="s">
        <v>42</v>
      </c>
      <c r="B74" s="146" t="s">
        <v>1120</v>
      </c>
      <c r="C74" s="70" t="s">
        <v>8</v>
      </c>
      <c r="D74" s="70">
        <v>50.6</v>
      </c>
      <c r="E74" s="478"/>
      <c r="F74" s="38" t="str">
        <f>IF(OR(OR(E74=0,E74=""),OR(D74=0,D74="")),"",D74*E74)</f>
        <v/>
      </c>
    </row>
    <row r="75" spans="1:6" s="16" customFormat="1" ht="11.25" customHeight="1">
      <c r="A75" s="145"/>
      <c r="B75" s="146"/>
      <c r="C75" s="70"/>
      <c r="D75" s="70"/>
      <c r="E75" s="478"/>
      <c r="F75" s="38"/>
    </row>
    <row r="76" spans="1:6" s="143" customFormat="1" ht="24">
      <c r="A76" s="577">
        <f>COUNT($A$1:A75)+1</f>
        <v>7</v>
      </c>
      <c r="B76" s="512" t="s">
        <v>413</v>
      </c>
      <c r="C76" s="142"/>
      <c r="D76" s="142"/>
      <c r="E76" s="524"/>
      <c r="F76" s="513"/>
    </row>
    <row r="77" spans="1:6" s="520" customFormat="1" ht="45">
      <c r="A77" s="514"/>
      <c r="B77" s="521" t="s">
        <v>414</v>
      </c>
      <c r="C77" s="516"/>
      <c r="D77" s="517"/>
      <c r="E77" s="144"/>
      <c r="F77" s="518"/>
    </row>
    <row r="78" spans="1:6" s="16" customFormat="1" ht="11.25" customHeight="1">
      <c r="A78" s="145" t="s">
        <v>41</v>
      </c>
      <c r="B78" s="146" t="s">
        <v>405</v>
      </c>
      <c r="C78" s="70" t="s">
        <v>14</v>
      </c>
      <c r="D78" s="70">
        <v>139.80000000000001</v>
      </c>
      <c r="E78" s="478"/>
      <c r="F78" s="38" t="str">
        <f>IF(OR(OR(E78=0,E78=""),OR(D78=0,D78="")),"",D78*E78)</f>
        <v/>
      </c>
    </row>
    <row r="79" spans="1:6" s="16" customFormat="1" ht="11.25" customHeight="1">
      <c r="A79" s="145" t="s">
        <v>42</v>
      </c>
      <c r="B79" s="146" t="s">
        <v>406</v>
      </c>
      <c r="C79" s="70" t="s">
        <v>14</v>
      </c>
      <c r="D79" s="70">
        <v>75.8</v>
      </c>
      <c r="E79" s="478"/>
      <c r="F79" s="38" t="str">
        <f>IF(OR(OR(E79=0,E79=""),OR(D79=0,D79="")),"",D79*E79)</f>
        <v/>
      </c>
    </row>
    <row r="80" spans="1:6" s="16" customFormat="1" ht="11.25" customHeight="1">
      <c r="A80" s="145" t="s">
        <v>40</v>
      </c>
      <c r="B80" s="146" t="s">
        <v>1121</v>
      </c>
      <c r="C80" s="70" t="s">
        <v>14</v>
      </c>
      <c r="D80" s="70">
        <v>440</v>
      </c>
      <c r="E80" s="478"/>
      <c r="F80" s="38" t="str">
        <f>IF(OR(OR(E80=0,E80=""),OR(D80=0,D80="")),"",D80*E80)</f>
        <v/>
      </c>
    </row>
    <row r="81" spans="1:6" s="16" customFormat="1" ht="11.25" customHeight="1">
      <c r="A81" s="145"/>
      <c r="B81" s="146"/>
      <c r="C81" s="70"/>
      <c r="D81" s="70"/>
      <c r="E81" s="478"/>
      <c r="F81" s="38"/>
    </row>
    <row r="82" spans="1:6" s="143" customFormat="1" ht="24">
      <c r="A82" s="577">
        <f>COUNT($A$1:A81)+1</f>
        <v>8</v>
      </c>
      <c r="B82" s="512" t="s">
        <v>748</v>
      </c>
      <c r="C82" s="142"/>
      <c r="D82" s="142"/>
      <c r="E82" s="524"/>
      <c r="F82" s="513"/>
    </row>
    <row r="83" spans="1:6" s="520" customFormat="1" ht="135">
      <c r="A83" s="514"/>
      <c r="B83" s="522" t="s">
        <v>2586</v>
      </c>
      <c r="C83" s="516"/>
      <c r="D83" s="517"/>
      <c r="E83" s="144"/>
      <c r="F83" s="518"/>
    </row>
    <row r="84" spans="1:6" s="520" customFormat="1" ht="11.25" customHeight="1">
      <c r="A84" s="579" t="s">
        <v>81</v>
      </c>
      <c r="B84" s="515" t="s">
        <v>576</v>
      </c>
      <c r="C84" s="516"/>
      <c r="D84" s="517"/>
      <c r="E84" s="144"/>
      <c r="F84" s="518"/>
    </row>
    <row r="85" spans="1:6" s="520" customFormat="1" ht="13.5" customHeight="1">
      <c r="A85" s="579" t="s">
        <v>81</v>
      </c>
      <c r="B85" s="515" t="s">
        <v>2492</v>
      </c>
      <c r="C85" s="516"/>
      <c r="D85" s="517"/>
      <c r="E85" s="144"/>
      <c r="F85" s="518"/>
    </row>
    <row r="86" spans="1:6" s="520" customFormat="1" ht="22.5">
      <c r="A86" s="579" t="s">
        <v>81</v>
      </c>
      <c r="B86" s="578" t="s">
        <v>2587</v>
      </c>
      <c r="C86" s="516"/>
      <c r="D86" s="517"/>
      <c r="E86" s="144"/>
      <c r="F86" s="518"/>
    </row>
    <row r="87" spans="1:6" s="520" customFormat="1" ht="11.25" customHeight="1">
      <c r="A87" s="579" t="s">
        <v>81</v>
      </c>
      <c r="B87" s="515" t="s">
        <v>577</v>
      </c>
      <c r="C87" s="516"/>
      <c r="D87" s="517"/>
      <c r="E87" s="144"/>
      <c r="F87" s="518"/>
    </row>
    <row r="88" spans="1:6" s="520" customFormat="1" ht="22.5">
      <c r="A88" s="579" t="s">
        <v>81</v>
      </c>
      <c r="B88" s="515" t="s">
        <v>578</v>
      </c>
      <c r="C88" s="516"/>
      <c r="D88" s="517"/>
      <c r="E88" s="144"/>
      <c r="F88" s="518"/>
    </row>
    <row r="89" spans="1:6" s="520" customFormat="1" ht="33.75">
      <c r="A89" s="579"/>
      <c r="B89" s="515" t="s">
        <v>747</v>
      </c>
      <c r="C89" s="516"/>
      <c r="D89" s="517"/>
      <c r="E89" s="144"/>
      <c r="F89" s="518"/>
    </row>
    <row r="90" spans="1:6" s="520" customFormat="1" ht="56.25">
      <c r="A90" s="579"/>
      <c r="B90" s="515" t="s">
        <v>380</v>
      </c>
      <c r="C90" s="516"/>
      <c r="D90" s="517"/>
      <c r="E90" s="144"/>
      <c r="F90" s="518"/>
    </row>
    <row r="91" spans="1:6" s="520" customFormat="1" ht="22.5">
      <c r="A91" s="579"/>
      <c r="B91" s="515" t="s">
        <v>579</v>
      </c>
      <c r="C91" s="516"/>
      <c r="D91" s="517"/>
      <c r="E91" s="144"/>
      <c r="F91" s="518"/>
    </row>
    <row r="92" spans="1:6" s="16" customFormat="1" ht="11.25" customHeight="1">
      <c r="A92" s="145" t="s">
        <v>41</v>
      </c>
      <c r="B92" s="146" t="s">
        <v>738</v>
      </c>
      <c r="C92" s="70" t="s">
        <v>14</v>
      </c>
      <c r="D92" s="70">
        <v>5</v>
      </c>
      <c r="E92" s="478"/>
      <c r="F92" s="38" t="str">
        <f>IF(OR(OR(E92=0,E92=""),OR(D92=0,D92="")),"",D92*E92)</f>
        <v/>
      </c>
    </row>
    <row r="93" spans="1:6" s="16" customFormat="1" ht="11.25" customHeight="1">
      <c r="A93" s="145" t="s">
        <v>42</v>
      </c>
      <c r="B93" s="146" t="s">
        <v>739</v>
      </c>
      <c r="C93" s="70" t="s">
        <v>14</v>
      </c>
      <c r="D93" s="70">
        <v>3</v>
      </c>
      <c r="E93" s="478"/>
      <c r="F93" s="38" t="str">
        <f>IF(OR(OR(E93=0,E93=""),OR(D93=0,D93="")),"",D93*E93)</f>
        <v/>
      </c>
    </row>
    <row r="94" spans="1:6" s="16" customFormat="1" ht="11.25" customHeight="1">
      <c r="A94" s="145" t="s">
        <v>40</v>
      </c>
      <c r="B94" s="146" t="s">
        <v>740</v>
      </c>
      <c r="C94" s="70" t="s">
        <v>14</v>
      </c>
      <c r="D94" s="70">
        <v>3</v>
      </c>
      <c r="E94" s="478"/>
      <c r="F94" s="38" t="str">
        <f>IF(OR(OR(E94=0,E94=""),OR(D94=0,D94="")),"",D94*E94)</f>
        <v/>
      </c>
    </row>
    <row r="95" spans="1:6" s="16" customFormat="1" ht="11.25" customHeight="1">
      <c r="A95" s="145" t="s">
        <v>43</v>
      </c>
      <c r="B95" s="146" t="s">
        <v>741</v>
      </c>
      <c r="C95" s="70" t="s">
        <v>14</v>
      </c>
      <c r="D95" s="70">
        <v>4</v>
      </c>
      <c r="E95" s="478"/>
      <c r="F95" s="38" t="str">
        <f>IF(OR(OR(E95=0,E95=""),OR(D95=0,D95="")),"",D95*E95)</f>
        <v/>
      </c>
    </row>
    <row r="96" spans="1:6" s="16" customFormat="1" ht="11.25" customHeight="1">
      <c r="A96" s="145" t="s">
        <v>44</v>
      </c>
      <c r="B96" s="146" t="s">
        <v>742</v>
      </c>
      <c r="C96" s="70" t="s">
        <v>14</v>
      </c>
      <c r="D96" s="70">
        <v>4</v>
      </c>
      <c r="E96" s="478"/>
      <c r="F96" s="38" t="str">
        <f>IF(OR(OR(E96=0,E96=""),OR(D96=0,D96="")),"",D96*E96)</f>
        <v/>
      </c>
    </row>
    <row r="97" spans="1:7" s="16" customFormat="1" ht="11.25" customHeight="1">
      <c r="A97" s="145"/>
      <c r="B97" s="146"/>
      <c r="C97" s="70"/>
      <c r="D97" s="70"/>
      <c r="E97" s="478"/>
      <c r="F97" s="38"/>
    </row>
    <row r="98" spans="1:7" s="143" customFormat="1" ht="24">
      <c r="A98" s="577">
        <f>COUNT($A$1:A97)+1</f>
        <v>9</v>
      </c>
      <c r="B98" s="512" t="s">
        <v>749</v>
      </c>
      <c r="C98" s="142"/>
      <c r="D98" s="142"/>
      <c r="E98" s="524"/>
      <c r="F98" s="513"/>
    </row>
    <row r="99" spans="1:7" s="520" customFormat="1" ht="45">
      <c r="A99" s="514"/>
      <c r="B99" s="581" t="s">
        <v>2559</v>
      </c>
      <c r="C99" s="582"/>
      <c r="D99" s="583"/>
      <c r="E99" s="311"/>
      <c r="F99" s="518"/>
    </row>
    <row r="100" spans="1:7" s="520" customFormat="1" ht="11.25" customHeight="1">
      <c r="A100" s="584"/>
      <c r="B100" s="585" t="s">
        <v>750</v>
      </c>
      <c r="C100" s="582"/>
      <c r="D100" s="583"/>
      <c r="E100" s="311"/>
      <c r="F100" s="518"/>
    </row>
    <row r="101" spans="1:7" s="520" customFormat="1" ht="11.25" customHeight="1">
      <c r="A101" s="584"/>
      <c r="B101" s="585" t="s">
        <v>751</v>
      </c>
      <c r="C101" s="582"/>
      <c r="D101" s="583"/>
      <c r="E101" s="311"/>
      <c r="F101" s="518"/>
    </row>
    <row r="102" spans="1:7" s="520" customFormat="1" ht="11.25" customHeight="1">
      <c r="A102" s="584"/>
      <c r="B102" s="585" t="s">
        <v>752</v>
      </c>
      <c r="C102" s="582"/>
      <c r="D102" s="583"/>
      <c r="E102" s="311"/>
      <c r="F102" s="518"/>
    </row>
    <row r="103" spans="1:7" s="16" customFormat="1" ht="11.25" customHeight="1">
      <c r="A103" s="145" t="s">
        <v>41</v>
      </c>
      <c r="B103" s="146" t="s">
        <v>738</v>
      </c>
      <c r="C103" s="70" t="s">
        <v>14</v>
      </c>
      <c r="D103" s="70">
        <v>5</v>
      </c>
      <c r="E103" s="478"/>
      <c r="F103" s="38" t="str">
        <f>IF(OR(OR(E103=0,E103=""),OR(D103=0,D103="")),"",D103*E103)</f>
        <v/>
      </c>
    </row>
    <row r="104" spans="1:7" s="16" customFormat="1" ht="11.25" customHeight="1">
      <c r="A104" s="145" t="s">
        <v>42</v>
      </c>
      <c r="B104" s="146" t="s">
        <v>739</v>
      </c>
      <c r="C104" s="70" t="s">
        <v>14</v>
      </c>
      <c r="D104" s="70">
        <v>3</v>
      </c>
      <c r="E104" s="478"/>
      <c r="F104" s="38" t="str">
        <f>IF(OR(OR(E104=0,E104=""),OR(D104=0,D104="")),"",D104*E104)</f>
        <v/>
      </c>
    </row>
    <row r="105" spans="1:7" s="16" customFormat="1" ht="11.25" customHeight="1">
      <c r="A105" s="145" t="s">
        <v>40</v>
      </c>
      <c r="B105" s="146" t="s">
        <v>740</v>
      </c>
      <c r="C105" s="70" t="s">
        <v>14</v>
      </c>
      <c r="D105" s="70">
        <v>3</v>
      </c>
      <c r="E105" s="478"/>
      <c r="F105" s="38" t="str">
        <f>IF(OR(OR(E105=0,E105=""),OR(D105=0,D105="")),"",D105*E105)</f>
        <v/>
      </c>
    </row>
    <row r="106" spans="1:7" s="16" customFormat="1" ht="11.25" customHeight="1">
      <c r="A106" s="145" t="s">
        <v>43</v>
      </c>
      <c r="B106" s="146" t="s">
        <v>741</v>
      </c>
      <c r="C106" s="70" t="s">
        <v>14</v>
      </c>
      <c r="D106" s="70">
        <v>4</v>
      </c>
      <c r="E106" s="478"/>
      <c r="F106" s="38" t="str">
        <f>IF(OR(OR(E106=0,E106=""),OR(D106=0,D106="")),"",D106*E106)</f>
        <v/>
      </c>
    </row>
    <row r="107" spans="1:7" s="16" customFormat="1" ht="11.25" customHeight="1">
      <c r="A107" s="145" t="s">
        <v>44</v>
      </c>
      <c r="B107" s="146" t="s">
        <v>742</v>
      </c>
      <c r="C107" s="70" t="s">
        <v>14</v>
      </c>
      <c r="D107" s="70">
        <v>4</v>
      </c>
      <c r="E107" s="478"/>
      <c r="F107" s="38" t="str">
        <f>IF(OR(OR(E107=0,E107=""),OR(D107=0,D107="")),"",D107*E107)</f>
        <v/>
      </c>
    </row>
    <row r="108" spans="1:7" s="46" customFormat="1" ht="11.25">
      <c r="A108" s="64"/>
      <c r="C108" s="63"/>
      <c r="D108" s="40"/>
      <c r="E108" s="381"/>
      <c r="F108" s="38"/>
    </row>
    <row r="109" spans="1:7" ht="38.25">
      <c r="A109" s="577">
        <f>COUNT($A$1:A108)+1</f>
        <v>10</v>
      </c>
      <c r="B109" s="336" t="s">
        <v>2417</v>
      </c>
      <c r="C109" s="32"/>
      <c r="E109" s="501"/>
      <c r="F109" s="15"/>
    </row>
    <row r="110" spans="1:7" s="46" customFormat="1" ht="45">
      <c r="A110" s="80"/>
      <c r="B110" s="46" t="s">
        <v>1122</v>
      </c>
      <c r="E110" s="101"/>
    </row>
    <row r="111" spans="1:7" s="46" customFormat="1" ht="11.25">
      <c r="A111" s="80"/>
      <c r="B111" s="46" t="s">
        <v>2416</v>
      </c>
      <c r="E111" s="101"/>
      <c r="G111" s="586"/>
    </row>
    <row r="112" spans="1:7" s="26" customFormat="1" ht="45">
      <c r="A112" s="587"/>
      <c r="B112" s="103" t="s">
        <v>2560</v>
      </c>
      <c r="C112" s="35"/>
      <c r="D112" s="25"/>
      <c r="E112" s="608"/>
    </row>
    <row r="113" spans="1:7" s="39" customFormat="1" ht="22.5">
      <c r="A113" s="64"/>
      <c r="B113" s="170" t="s">
        <v>1124</v>
      </c>
      <c r="C113" s="65"/>
      <c r="D113" s="66"/>
      <c r="E113" s="430"/>
      <c r="F113" s="169"/>
    </row>
    <row r="114" spans="1:7" s="39" customFormat="1" ht="33.75">
      <c r="A114" s="64" t="s">
        <v>41</v>
      </c>
      <c r="B114" s="73" t="s">
        <v>2419</v>
      </c>
      <c r="C114" s="65" t="s">
        <v>14</v>
      </c>
      <c r="D114" s="66">
        <v>65</v>
      </c>
      <c r="E114" s="430"/>
      <c r="F114" s="38" t="str">
        <f>IF(OR(OR(E114=0,E114=""),OR(D114=0,D114="")),"",D114*E114)</f>
        <v/>
      </c>
    </row>
    <row r="115" spans="1:7" s="39" customFormat="1" ht="11.25">
      <c r="A115" s="64" t="s">
        <v>42</v>
      </c>
      <c r="B115" s="73" t="s">
        <v>588</v>
      </c>
      <c r="C115" s="65" t="s">
        <v>14</v>
      </c>
      <c r="D115" s="66">
        <v>637.5</v>
      </c>
      <c r="E115" s="430"/>
      <c r="F115" s="38" t="str">
        <f>IF(OR(OR(E115=0,E115=""),OR(D115=0,D115="")),"",D115*E115)</f>
        <v/>
      </c>
    </row>
    <row r="116" spans="1:7" s="175" customFormat="1" ht="3" customHeight="1">
      <c r="A116" s="588"/>
      <c r="B116" s="589"/>
      <c r="C116" s="590"/>
      <c r="D116" s="591"/>
      <c r="E116" s="609"/>
      <c r="F116" s="592"/>
    </row>
    <row r="117" spans="1:7" s="26" customFormat="1" ht="90">
      <c r="A117" s="587"/>
      <c r="B117" s="103" t="s">
        <v>2561</v>
      </c>
      <c r="C117" s="35"/>
      <c r="D117" s="25"/>
      <c r="E117" s="608"/>
    </row>
    <row r="118" spans="1:7" s="39" customFormat="1" ht="11.25">
      <c r="A118" s="64"/>
      <c r="B118" s="170" t="s">
        <v>591</v>
      </c>
      <c r="C118" s="65"/>
      <c r="D118" s="66"/>
      <c r="E118" s="430"/>
      <c r="F118" s="169"/>
    </row>
    <row r="119" spans="1:7" s="39" customFormat="1" ht="22.5">
      <c r="A119" s="64" t="s">
        <v>40</v>
      </c>
      <c r="B119" s="24" t="s">
        <v>1133</v>
      </c>
      <c r="C119" s="65" t="s">
        <v>8</v>
      </c>
      <c r="D119" s="66">
        <v>80.7</v>
      </c>
      <c r="E119" s="430"/>
      <c r="F119" s="38" t="str">
        <f t="shared" ref="F119:F134" si="0">IF(OR(OR(E119=0,E119=""),OR(D119=0,D119="")),"",D119*E119)</f>
        <v/>
      </c>
    </row>
    <row r="120" spans="1:7" s="39" customFormat="1" ht="11.25">
      <c r="A120" s="342" t="s">
        <v>81</v>
      </c>
      <c r="B120" s="24" t="s">
        <v>1136</v>
      </c>
      <c r="C120" s="65" t="s">
        <v>13</v>
      </c>
      <c r="D120" s="66">
        <v>6</v>
      </c>
      <c r="E120" s="430"/>
      <c r="F120" s="38" t="str">
        <f t="shared" si="0"/>
        <v/>
      </c>
    </row>
    <row r="121" spans="1:7" s="39" customFormat="1" ht="22.5">
      <c r="A121" s="64" t="s">
        <v>43</v>
      </c>
      <c r="B121" s="73" t="s">
        <v>594</v>
      </c>
      <c r="C121" s="65" t="s">
        <v>8</v>
      </c>
      <c r="D121" s="66">
        <v>80.7</v>
      </c>
      <c r="E121" s="430"/>
      <c r="F121" s="38" t="str">
        <f t="shared" si="0"/>
        <v/>
      </c>
    </row>
    <row r="122" spans="1:7" s="39" customFormat="1" ht="11.25">
      <c r="A122" s="342" t="s">
        <v>81</v>
      </c>
      <c r="B122" s="24" t="s">
        <v>1136</v>
      </c>
      <c r="C122" s="65" t="s">
        <v>13</v>
      </c>
      <c r="D122" s="66">
        <v>6</v>
      </c>
      <c r="E122" s="430"/>
      <c r="F122" s="38" t="str">
        <f t="shared" si="0"/>
        <v/>
      </c>
    </row>
    <row r="123" spans="1:7" s="39" customFormat="1" ht="45">
      <c r="A123" s="64" t="s">
        <v>44</v>
      </c>
      <c r="B123" s="24" t="s">
        <v>1134</v>
      </c>
      <c r="C123" s="65" t="s">
        <v>8</v>
      </c>
      <c r="D123" s="66">
        <v>6</v>
      </c>
      <c r="E123" s="430"/>
      <c r="F123" s="38" t="str">
        <f t="shared" si="0"/>
        <v/>
      </c>
    </row>
    <row r="124" spans="1:7" s="39" customFormat="1" ht="11.25">
      <c r="A124" s="342" t="s">
        <v>81</v>
      </c>
      <c r="B124" s="24" t="s">
        <v>1136</v>
      </c>
      <c r="C124" s="65" t="s">
        <v>13</v>
      </c>
      <c r="D124" s="66">
        <v>6</v>
      </c>
      <c r="E124" s="430"/>
      <c r="F124" s="38" t="str">
        <f t="shared" si="0"/>
        <v/>
      </c>
    </row>
    <row r="125" spans="1:7" s="39" customFormat="1" ht="45">
      <c r="A125" s="64" t="s">
        <v>47</v>
      </c>
      <c r="B125" s="24" t="s">
        <v>1018</v>
      </c>
      <c r="C125" s="65" t="s">
        <v>8</v>
      </c>
      <c r="D125" s="66">
        <v>11</v>
      </c>
      <c r="E125" s="430"/>
      <c r="F125" s="38" t="str">
        <f t="shared" si="0"/>
        <v/>
      </c>
    </row>
    <row r="126" spans="1:7" s="39" customFormat="1" ht="11.25">
      <c r="A126" s="342" t="s">
        <v>81</v>
      </c>
      <c r="B126" s="24" t="s">
        <v>1136</v>
      </c>
      <c r="C126" s="65" t="s">
        <v>13</v>
      </c>
      <c r="D126" s="66">
        <v>12</v>
      </c>
      <c r="E126" s="430"/>
      <c r="F126" s="38" t="str">
        <f t="shared" si="0"/>
        <v/>
      </c>
    </row>
    <row r="127" spans="1:7" s="39" customFormat="1" ht="11.25" customHeight="1">
      <c r="A127" s="64" t="s">
        <v>45</v>
      </c>
      <c r="B127" s="24" t="s">
        <v>1019</v>
      </c>
      <c r="C127" s="65" t="s">
        <v>8</v>
      </c>
      <c r="D127" s="66">
        <v>14.75</v>
      </c>
      <c r="E127" s="430"/>
      <c r="F127" s="38" t="str">
        <f t="shared" si="0"/>
        <v/>
      </c>
      <c r="G127" s="593"/>
    </row>
    <row r="128" spans="1:7" s="39" customFormat="1" ht="11.25">
      <c r="A128" s="342" t="s">
        <v>81</v>
      </c>
      <c r="B128" s="24" t="s">
        <v>1136</v>
      </c>
      <c r="C128" s="65" t="s">
        <v>13</v>
      </c>
      <c r="D128" s="66">
        <v>6</v>
      </c>
      <c r="E128" s="430"/>
      <c r="F128" s="38" t="str">
        <f t="shared" si="0"/>
        <v/>
      </c>
      <c r="G128" s="593"/>
    </row>
    <row r="129" spans="1:7" s="39" customFormat="1" ht="22.5">
      <c r="A129" s="64" t="s">
        <v>49</v>
      </c>
      <c r="B129" s="24" t="s">
        <v>1135</v>
      </c>
      <c r="C129" s="65" t="s">
        <v>8</v>
      </c>
      <c r="D129" s="66">
        <v>80.7</v>
      </c>
      <c r="E129" s="430"/>
      <c r="F129" s="38" t="str">
        <f t="shared" si="0"/>
        <v/>
      </c>
      <c r="G129" s="593"/>
    </row>
    <row r="130" spans="1:7" s="39" customFormat="1" ht="11.25">
      <c r="A130" s="342" t="s">
        <v>81</v>
      </c>
      <c r="B130" s="24" t="s">
        <v>1136</v>
      </c>
      <c r="C130" s="65" t="s">
        <v>13</v>
      </c>
      <c r="D130" s="66">
        <v>6</v>
      </c>
      <c r="E130" s="430"/>
      <c r="F130" s="38" t="str">
        <f t="shared" si="0"/>
        <v/>
      </c>
      <c r="G130" s="593"/>
    </row>
    <row r="131" spans="1:7" s="39" customFormat="1" ht="22.5">
      <c r="A131" s="64" t="s">
        <v>28</v>
      </c>
      <c r="B131" s="24" t="s">
        <v>1021</v>
      </c>
      <c r="C131" s="65" t="s">
        <v>8</v>
      </c>
      <c r="D131" s="66">
        <v>78</v>
      </c>
      <c r="E131" s="430"/>
      <c r="F131" s="38" t="str">
        <f t="shared" si="0"/>
        <v/>
      </c>
      <c r="G131" s="593"/>
    </row>
    <row r="132" spans="1:7" s="39" customFormat="1" ht="11.25">
      <c r="A132" s="342" t="s">
        <v>81</v>
      </c>
      <c r="B132" s="24" t="s">
        <v>1136</v>
      </c>
      <c r="C132" s="65" t="s">
        <v>13</v>
      </c>
      <c r="D132" s="66">
        <v>6</v>
      </c>
      <c r="E132" s="430"/>
      <c r="F132" s="38" t="str">
        <f t="shared" si="0"/>
        <v/>
      </c>
      <c r="G132" s="593"/>
    </row>
    <row r="133" spans="1:7" s="39" customFormat="1" ht="11.25">
      <c r="A133" s="64" t="s">
        <v>50</v>
      </c>
      <c r="B133" s="24" t="s">
        <v>1022</v>
      </c>
      <c r="C133" s="65" t="s">
        <v>8</v>
      </c>
      <c r="D133" s="66">
        <v>78</v>
      </c>
      <c r="E133" s="430"/>
      <c r="F133" s="38" t="str">
        <f t="shared" si="0"/>
        <v/>
      </c>
      <c r="G133" s="593"/>
    </row>
    <row r="134" spans="1:7" s="39" customFormat="1" ht="11.25">
      <c r="A134" s="342" t="s">
        <v>81</v>
      </c>
      <c r="B134" s="24" t="s">
        <v>1136</v>
      </c>
      <c r="C134" s="65" t="s">
        <v>13</v>
      </c>
      <c r="D134" s="66">
        <v>6</v>
      </c>
      <c r="E134" s="430"/>
      <c r="F134" s="38" t="str">
        <f t="shared" si="0"/>
        <v/>
      </c>
      <c r="G134" s="593"/>
    </row>
    <row r="135" spans="1:7" s="39" customFormat="1" ht="3" customHeight="1">
      <c r="A135" s="594"/>
      <c r="B135" s="595"/>
      <c r="C135" s="596"/>
      <c r="D135" s="425"/>
      <c r="E135" s="610"/>
      <c r="F135" s="459"/>
      <c r="G135" s="593"/>
    </row>
    <row r="136" spans="1:7" s="26" customFormat="1" ht="90">
      <c r="A136" s="587"/>
      <c r="B136" s="103" t="s">
        <v>2562</v>
      </c>
      <c r="C136" s="35"/>
      <c r="D136" s="25"/>
      <c r="E136" s="608"/>
    </row>
    <row r="137" spans="1:7" s="39" customFormat="1" ht="33.75">
      <c r="A137" s="64" t="s">
        <v>1126</v>
      </c>
      <c r="B137" s="73" t="s">
        <v>1142</v>
      </c>
      <c r="C137" s="65" t="s">
        <v>8</v>
      </c>
      <c r="D137" s="66">
        <v>47.8</v>
      </c>
      <c r="E137" s="430"/>
      <c r="F137" s="38" t="str">
        <f>IF(OR(OR(E137=0,E137=""),OR(D137=0,D137="")),"",D137*E137)</f>
        <v/>
      </c>
    </row>
    <row r="138" spans="1:7" s="39" customFormat="1" ht="11.25">
      <c r="A138" s="342" t="s">
        <v>81</v>
      </c>
      <c r="B138" s="24" t="s">
        <v>1136</v>
      </c>
      <c r="C138" s="65" t="s">
        <v>13</v>
      </c>
      <c r="D138" s="66">
        <v>12</v>
      </c>
      <c r="E138" s="430"/>
      <c r="F138" s="38" t="str">
        <f t="shared" ref="F138" si="1">IF(OR(OR(E138=0,E138=""),OR(D138=0,D138="")),"",D138*E138)</f>
        <v/>
      </c>
    </row>
    <row r="139" spans="1:7" s="39" customFormat="1" ht="45">
      <c r="A139" s="64" t="s">
        <v>1127</v>
      </c>
      <c r="B139" s="73" t="s">
        <v>1140</v>
      </c>
      <c r="C139" s="65" t="s">
        <v>8</v>
      </c>
      <c r="D139" s="66">
        <v>65</v>
      </c>
      <c r="E139" s="430"/>
      <c r="F139" s="38" t="str">
        <f>IF(OR(OR(E139=0,E139=""),OR(D139=0,D139="")),"",D139*E139)</f>
        <v/>
      </c>
    </row>
    <row r="140" spans="1:7" s="39" customFormat="1" ht="11.25">
      <c r="A140" s="342" t="s">
        <v>81</v>
      </c>
      <c r="B140" s="24" t="s">
        <v>1136</v>
      </c>
      <c r="C140" s="65" t="s">
        <v>13</v>
      </c>
      <c r="D140" s="66">
        <v>12</v>
      </c>
      <c r="E140" s="430"/>
      <c r="F140" s="38" t="str">
        <f t="shared" ref="F140" si="2">IF(OR(OR(E140=0,E140=""),OR(D140=0,D140="")),"",D140*E140)</f>
        <v/>
      </c>
    </row>
    <row r="141" spans="1:7" s="39" customFormat="1" ht="33.75">
      <c r="A141" s="64" t="s">
        <v>1126</v>
      </c>
      <c r="B141" s="73" t="s">
        <v>1141</v>
      </c>
      <c r="C141" s="65" t="s">
        <v>8</v>
      </c>
      <c r="D141" s="66">
        <v>47.8</v>
      </c>
      <c r="E141" s="430"/>
      <c r="F141" s="38" t="str">
        <f>IF(OR(OR(E141=0,E141=""),OR(D141=0,D141="")),"",D141*E141)</f>
        <v/>
      </c>
    </row>
    <row r="142" spans="1:7" s="39" customFormat="1" ht="11.25">
      <c r="A142" s="342" t="s">
        <v>81</v>
      </c>
      <c r="B142" s="24" t="s">
        <v>1136</v>
      </c>
      <c r="C142" s="65" t="s">
        <v>13</v>
      </c>
      <c r="D142" s="66">
        <v>12</v>
      </c>
      <c r="E142" s="430"/>
      <c r="F142" s="38" t="str">
        <f t="shared" ref="F142" si="3">IF(OR(OR(E142=0,E142=""),OR(D142=0,D142="")),"",D142*E142)</f>
        <v/>
      </c>
    </row>
    <row r="143" spans="1:7" s="39" customFormat="1" ht="33.75">
      <c r="A143" s="64" t="s">
        <v>1127</v>
      </c>
      <c r="B143" s="73" t="s">
        <v>1139</v>
      </c>
      <c r="C143" s="65" t="s">
        <v>8</v>
      </c>
      <c r="D143" s="66">
        <v>74</v>
      </c>
      <c r="E143" s="430"/>
      <c r="F143" s="38" t="str">
        <f>IF(OR(OR(E143=0,E143=""),OR(D143=0,D143="")),"",D143*E143)</f>
        <v/>
      </c>
    </row>
    <row r="144" spans="1:7" s="39" customFormat="1" ht="11.25">
      <c r="A144" s="342" t="s">
        <v>81</v>
      </c>
      <c r="B144" s="24" t="s">
        <v>1136</v>
      </c>
      <c r="C144" s="65" t="s">
        <v>13</v>
      </c>
      <c r="D144" s="66">
        <v>12</v>
      </c>
      <c r="E144" s="430"/>
      <c r="F144" s="38" t="str">
        <f t="shared" ref="F144" si="4">IF(OR(OR(E144=0,E144=""),OR(D144=0,D144="")),"",D144*E144)</f>
        <v/>
      </c>
    </row>
    <row r="145" spans="1:7" s="39" customFormat="1" ht="11.25">
      <c r="A145" s="64" t="s">
        <v>1128</v>
      </c>
      <c r="B145" s="73" t="s">
        <v>1138</v>
      </c>
      <c r="C145" s="65" t="s">
        <v>8</v>
      </c>
      <c r="D145" s="66">
        <v>74</v>
      </c>
      <c r="E145" s="430"/>
      <c r="F145" s="38" t="str">
        <f>IF(OR(OR(E145=0,E145=""),OR(D145=0,D145="")),"",D145*E145)</f>
        <v/>
      </c>
    </row>
    <row r="146" spans="1:7" s="39" customFormat="1" ht="11.25">
      <c r="A146" s="342" t="s">
        <v>81</v>
      </c>
      <c r="B146" s="24" t="s">
        <v>1136</v>
      </c>
      <c r="C146" s="65" t="s">
        <v>13</v>
      </c>
      <c r="D146" s="66">
        <v>12</v>
      </c>
      <c r="E146" s="430"/>
      <c r="F146" s="38" t="str">
        <f t="shared" ref="F146" si="5">IF(OR(OR(E146=0,E146=""),OR(D146=0,D146="")),"",D146*E146)</f>
        <v/>
      </c>
    </row>
    <row r="147" spans="1:7" s="175" customFormat="1">
      <c r="A147" s="597"/>
      <c r="B147" s="598"/>
      <c r="C147" s="599"/>
      <c r="D147" s="600"/>
      <c r="E147" s="611"/>
      <c r="F147" s="601"/>
    </row>
    <row r="148" spans="1:7" ht="24">
      <c r="A148" s="577">
        <f>COUNT($A$1:A147)+1</f>
        <v>11</v>
      </c>
      <c r="B148" s="336" t="s">
        <v>1129</v>
      </c>
      <c r="C148" s="32"/>
      <c r="E148" s="501"/>
      <c r="F148" s="15"/>
    </row>
    <row r="149" spans="1:7" s="39" customFormat="1" ht="45">
      <c r="A149" s="64"/>
      <c r="B149" s="46" t="s">
        <v>2563</v>
      </c>
      <c r="C149" s="65"/>
      <c r="D149" s="66"/>
      <c r="E149" s="430"/>
      <c r="F149" s="38"/>
    </row>
    <row r="150" spans="1:7" s="39" customFormat="1" ht="33.75">
      <c r="A150" s="64"/>
      <c r="B150" s="46" t="s">
        <v>1130</v>
      </c>
      <c r="C150" s="65"/>
      <c r="D150" s="66"/>
      <c r="E150" s="430"/>
      <c r="F150" s="38"/>
    </row>
    <row r="151" spans="1:7" s="39" customFormat="1" ht="11.25">
      <c r="A151" s="64" t="s">
        <v>41</v>
      </c>
      <c r="B151" s="127" t="s">
        <v>1131</v>
      </c>
      <c r="C151" s="65" t="s">
        <v>14</v>
      </c>
      <c r="D151" s="66">
        <v>760</v>
      </c>
      <c r="E151" s="430"/>
      <c r="F151" s="38" t="str">
        <f>IF(OR(OR(E151=0,E151=" "),OR(D151=0,D151=" "))," ",D151*E151)</f>
        <v xml:space="preserve"> </v>
      </c>
    </row>
    <row r="152" spans="1:7" s="39" customFormat="1" ht="11.25">
      <c r="A152" s="64" t="s">
        <v>42</v>
      </c>
      <c r="B152" s="127" t="s">
        <v>1132</v>
      </c>
      <c r="C152" s="65" t="s">
        <v>14</v>
      </c>
      <c r="D152" s="66">
        <v>120</v>
      </c>
      <c r="E152" s="430"/>
      <c r="F152" s="38" t="str">
        <f>IF(OR(OR(E152=0,E152=" "),OR(D152=0,D152=" "))," ",D152*E152)</f>
        <v xml:space="preserve"> </v>
      </c>
    </row>
    <row r="153" spans="1:7" s="26" customFormat="1" ht="11.25">
      <c r="A153" s="49"/>
      <c r="B153" s="37"/>
      <c r="C153" s="25"/>
      <c r="D153" s="25"/>
      <c r="E153" s="108"/>
      <c r="F153" s="36"/>
    </row>
    <row r="154" spans="1:7" ht="48">
      <c r="A154" s="577">
        <f>COUNT($A$1:A153)+1</f>
        <v>12</v>
      </c>
      <c r="B154" s="336" t="s">
        <v>1277</v>
      </c>
      <c r="C154" s="32"/>
      <c r="E154" s="501"/>
      <c r="F154" s="15"/>
      <c r="G154" s="26"/>
    </row>
    <row r="155" spans="1:7" s="46" customFormat="1" ht="11.25">
      <c r="A155" s="80"/>
      <c r="B155" s="46" t="s">
        <v>1278</v>
      </c>
      <c r="E155" s="101"/>
    </row>
    <row r="156" spans="1:7" s="39" customFormat="1" ht="33.75">
      <c r="A156" s="80"/>
      <c r="B156" s="46" t="s">
        <v>2564</v>
      </c>
      <c r="C156" s="46"/>
      <c r="D156" s="46"/>
      <c r="E156" s="101"/>
      <c r="F156" s="46"/>
    </row>
    <row r="157" spans="1:7" s="39" customFormat="1" ht="33.75">
      <c r="A157" s="80"/>
      <c r="B157" s="46" t="s">
        <v>1265</v>
      </c>
      <c r="C157" s="46"/>
      <c r="D157" s="46"/>
      <c r="E157" s="101"/>
      <c r="F157" s="46"/>
    </row>
    <row r="158" spans="1:7" s="39" customFormat="1" ht="45">
      <c r="A158" s="80"/>
      <c r="B158" s="46" t="s">
        <v>1266</v>
      </c>
      <c r="C158" s="46"/>
      <c r="D158" s="46"/>
      <c r="E158" s="101"/>
      <c r="F158" s="46"/>
    </row>
    <row r="159" spans="1:7" s="39" customFormat="1" ht="67.5">
      <c r="A159" s="80"/>
      <c r="B159" s="46" t="s">
        <v>1267</v>
      </c>
      <c r="C159" s="46"/>
      <c r="D159" s="46"/>
      <c r="E159" s="101"/>
      <c r="F159" s="46"/>
    </row>
    <row r="160" spans="1:7" s="39" customFormat="1" ht="33.75">
      <c r="A160" s="80"/>
      <c r="B160" s="46" t="s">
        <v>2634</v>
      </c>
      <c r="C160" s="46"/>
      <c r="D160" s="46"/>
      <c r="E160" s="101"/>
      <c r="F160" s="46"/>
    </row>
    <row r="161" spans="1:7" s="39" customFormat="1" ht="11.25">
      <c r="A161" s="64"/>
      <c r="B161" s="24" t="s">
        <v>1272</v>
      </c>
      <c r="C161" s="63" t="s">
        <v>8</v>
      </c>
      <c r="D161" s="40">
        <v>8.1999999999999993</v>
      </c>
      <c r="E161" s="381"/>
      <c r="F161" s="38" t="str">
        <f>IF(OR(OR(E161=0,E161=""),OR(D161=0,D161="")),"",D161*E161)</f>
        <v/>
      </c>
    </row>
    <row r="162" spans="1:7" s="175" customFormat="1">
      <c r="A162" s="602"/>
      <c r="B162" s="603"/>
      <c r="C162" s="604"/>
      <c r="D162" s="600"/>
      <c r="E162" s="611"/>
      <c r="F162" s="601"/>
    </row>
    <row r="163" spans="1:7" ht="36">
      <c r="A163" s="577">
        <f>COUNT($A$1:A162)+1</f>
        <v>13</v>
      </c>
      <c r="B163" s="336" t="s">
        <v>2423</v>
      </c>
      <c r="C163" s="32"/>
      <c r="E163" s="501"/>
      <c r="F163" s="15"/>
    </row>
    <row r="164" spans="1:7" s="39" customFormat="1" ht="45">
      <c r="A164" s="64"/>
      <c r="B164" s="46" t="s">
        <v>1144</v>
      </c>
      <c r="C164" s="65"/>
      <c r="D164" s="66"/>
      <c r="E164" s="430"/>
      <c r="F164" s="38"/>
    </row>
    <row r="165" spans="1:7" s="39" customFormat="1" ht="45">
      <c r="A165" s="64"/>
      <c r="B165" s="46" t="s">
        <v>2565</v>
      </c>
      <c r="C165" s="65"/>
      <c r="D165" s="66"/>
      <c r="E165" s="430"/>
      <c r="F165" s="38"/>
    </row>
    <row r="166" spans="1:7" s="39" customFormat="1" ht="22.5">
      <c r="A166" s="64"/>
      <c r="B166" s="46" t="s">
        <v>1145</v>
      </c>
      <c r="C166" s="65"/>
      <c r="D166" s="66"/>
      <c r="E166" s="430"/>
      <c r="F166" s="38"/>
    </row>
    <row r="167" spans="1:7" s="39" customFormat="1" ht="22.5">
      <c r="A167" s="64" t="s">
        <v>41</v>
      </c>
      <c r="B167" s="24" t="s">
        <v>2422</v>
      </c>
      <c r="C167" s="65" t="s">
        <v>14</v>
      </c>
      <c r="D167" s="66">
        <v>35</v>
      </c>
      <c r="E167" s="430"/>
      <c r="F167" s="38" t="str">
        <f>IF(OR(OR(E167=0,E167=""),OR(D167=0,D167="")),"",D167*E167)</f>
        <v/>
      </c>
      <c r="G167" s="593"/>
    </row>
    <row r="168" spans="1:7" s="39" customFormat="1" ht="11.25">
      <c r="A168" s="64" t="s">
        <v>42</v>
      </c>
      <c r="B168" s="73" t="s">
        <v>1031</v>
      </c>
      <c r="C168" s="65" t="s">
        <v>13</v>
      </c>
      <c r="D168" s="66">
        <v>10</v>
      </c>
      <c r="E168" s="430"/>
      <c r="F168" s="38" t="str">
        <f>IF(OR(OR(E168=0,E168=""),OR(D168=0,D168="")),"",D168*E168)</f>
        <v/>
      </c>
    </row>
    <row r="169" spans="1:7" s="39" customFormat="1" ht="22.5">
      <c r="A169" s="64" t="s">
        <v>40</v>
      </c>
      <c r="B169" s="73" t="s">
        <v>1032</v>
      </c>
      <c r="C169" s="65" t="s">
        <v>13</v>
      </c>
      <c r="D169" s="66">
        <v>3</v>
      </c>
      <c r="E169" s="430"/>
      <c r="F169" s="38" t="str">
        <f>IF(OR(OR(E169=0,E169=""),OR(D169=0,D169="")),"",D169*E169)</f>
        <v/>
      </c>
    </row>
    <row r="170" spans="1:7" s="46" customFormat="1" ht="22.5">
      <c r="A170" s="64" t="s">
        <v>43</v>
      </c>
      <c r="B170" s="24" t="s">
        <v>1276</v>
      </c>
      <c r="C170" s="63" t="s">
        <v>13</v>
      </c>
      <c r="D170" s="40">
        <v>2</v>
      </c>
      <c r="E170" s="381"/>
      <c r="F170" s="38" t="str">
        <f>IF(OR(OR(E170=0,E170=" "),OR(D170=0,D170=" "))," ",D170*E170)</f>
        <v xml:space="preserve"> </v>
      </c>
    </row>
    <row r="171" spans="1:7" s="39" customFormat="1" ht="11.25">
      <c r="A171" s="64" t="s">
        <v>44</v>
      </c>
      <c r="B171" s="24" t="s">
        <v>1279</v>
      </c>
      <c r="C171" s="65" t="s">
        <v>14</v>
      </c>
      <c r="D171" s="66">
        <v>6.1</v>
      </c>
      <c r="E171" s="430"/>
      <c r="F171" s="38" t="str">
        <f>IF(OR(OR(E171=0,E171=""),OR(D171=0,D171="")),"",D171*E171)</f>
        <v/>
      </c>
      <c r="G171" s="39" t="s">
        <v>27</v>
      </c>
    </row>
    <row r="172" spans="1:7" ht="24">
      <c r="A172" s="577">
        <f>COUNT($A$1:A171)+1</f>
        <v>14</v>
      </c>
      <c r="B172" s="336" t="s">
        <v>2421</v>
      </c>
      <c r="C172" s="32"/>
      <c r="E172" s="501"/>
      <c r="F172" s="15"/>
    </row>
    <row r="173" spans="1:7" s="39" customFormat="1" ht="33.75">
      <c r="A173" s="64"/>
      <c r="B173" s="46" t="s">
        <v>2420</v>
      </c>
      <c r="C173" s="65"/>
      <c r="D173" s="66"/>
      <c r="E173" s="430"/>
      <c r="F173" s="38"/>
    </row>
    <row r="174" spans="1:7" s="39" customFormat="1" ht="22.5">
      <c r="A174" s="64"/>
      <c r="B174" s="24" t="s">
        <v>2566</v>
      </c>
      <c r="C174" s="65"/>
      <c r="D174" s="66"/>
      <c r="E174" s="430"/>
      <c r="F174" s="38"/>
      <c r="G174" s="605"/>
    </row>
    <row r="175" spans="1:7" s="39" customFormat="1" ht="11.25">
      <c r="A175" s="64"/>
      <c r="B175" s="170" t="s">
        <v>1123</v>
      </c>
      <c r="C175" s="65"/>
      <c r="D175" s="66"/>
      <c r="E175" s="430"/>
      <c r="F175" s="169"/>
      <c r="G175" s="605"/>
    </row>
    <row r="176" spans="1:7" s="39" customFormat="1" ht="22.5">
      <c r="A176" s="64"/>
      <c r="B176" s="170" t="s">
        <v>1124</v>
      </c>
      <c r="C176" s="65"/>
      <c r="D176" s="66"/>
      <c r="E176" s="430"/>
      <c r="F176" s="169"/>
      <c r="G176" s="605"/>
    </row>
    <row r="177" spans="1:7" s="39" customFormat="1" ht="22.5">
      <c r="A177" s="64"/>
      <c r="B177" s="170" t="s">
        <v>1124</v>
      </c>
      <c r="C177" s="65"/>
      <c r="D177" s="66"/>
      <c r="E177" s="430"/>
      <c r="F177" s="169"/>
      <c r="G177" s="605"/>
    </row>
    <row r="178" spans="1:7" s="39" customFormat="1" ht="11.25">
      <c r="A178" s="64" t="s">
        <v>41</v>
      </c>
      <c r="B178" s="73" t="s">
        <v>587</v>
      </c>
      <c r="C178" s="65" t="s">
        <v>14</v>
      </c>
      <c r="D178" s="66">
        <v>65</v>
      </c>
      <c r="E178" s="430"/>
      <c r="F178" s="38" t="str">
        <f t="shared" ref="F178:F179" si="6">IF(OR(OR(E178=0,E178=""),OR(D178=0,D178="")),"",D178*E178)</f>
        <v/>
      </c>
      <c r="G178" s="605"/>
    </row>
    <row r="179" spans="1:7" s="39" customFormat="1" ht="11.25">
      <c r="A179" s="64" t="s">
        <v>42</v>
      </c>
      <c r="B179" s="73" t="s">
        <v>588</v>
      </c>
      <c r="C179" s="65" t="s">
        <v>14</v>
      </c>
      <c r="D179" s="66">
        <v>637.5</v>
      </c>
      <c r="E179" s="430"/>
      <c r="F179" s="38" t="str">
        <f t="shared" si="6"/>
        <v/>
      </c>
      <c r="G179" s="605"/>
    </row>
    <row r="180" spans="1:7" s="175" customFormat="1" ht="3" customHeight="1">
      <c r="A180" s="602"/>
      <c r="B180" s="606"/>
      <c r="C180" s="604"/>
      <c r="D180" s="600"/>
      <c r="E180" s="611"/>
      <c r="F180" s="601"/>
      <c r="G180" s="607"/>
    </row>
    <row r="181" spans="1:7" s="26" customFormat="1" ht="33.75">
      <c r="A181" s="587"/>
      <c r="B181" s="103" t="s">
        <v>2567</v>
      </c>
      <c r="C181" s="35"/>
      <c r="D181" s="25"/>
      <c r="E181" s="608"/>
      <c r="G181" s="372"/>
    </row>
    <row r="182" spans="1:7" s="39" customFormat="1" ht="11.25">
      <c r="A182" s="64"/>
      <c r="B182" s="170" t="s">
        <v>591</v>
      </c>
      <c r="C182" s="65"/>
      <c r="D182" s="66"/>
      <c r="E182" s="430"/>
      <c r="F182" s="169"/>
    </row>
    <row r="183" spans="1:7" s="39" customFormat="1" ht="22.5">
      <c r="A183" s="64" t="s">
        <v>41</v>
      </c>
      <c r="B183" s="24" t="s">
        <v>1133</v>
      </c>
      <c r="C183" s="65" t="s">
        <v>8</v>
      </c>
      <c r="D183" s="66">
        <v>80.7</v>
      </c>
      <c r="E183" s="430"/>
      <c r="F183" s="38" t="str">
        <f t="shared" ref="F183:F204" si="7">IF(OR(OR(E183=0,E183=""),OR(D183=0,D183="")),"",D183*E183)</f>
        <v/>
      </c>
    </row>
    <row r="184" spans="1:7" s="39" customFormat="1" ht="11.25">
      <c r="A184" s="342" t="s">
        <v>81</v>
      </c>
      <c r="B184" s="24" t="s">
        <v>1136</v>
      </c>
      <c r="C184" s="65" t="s">
        <v>13</v>
      </c>
      <c r="D184" s="66">
        <v>6</v>
      </c>
      <c r="E184" s="430"/>
      <c r="F184" s="38" t="str">
        <f t="shared" si="7"/>
        <v/>
      </c>
    </row>
    <row r="185" spans="1:7" s="39" customFormat="1" ht="22.5">
      <c r="A185" s="64" t="s">
        <v>42</v>
      </c>
      <c r="B185" s="73" t="s">
        <v>594</v>
      </c>
      <c r="C185" s="65" t="s">
        <v>8</v>
      </c>
      <c r="D185" s="66">
        <v>80.7</v>
      </c>
      <c r="E185" s="430"/>
      <c r="F185" s="38" t="str">
        <f t="shared" si="7"/>
        <v/>
      </c>
    </row>
    <row r="186" spans="1:7" s="39" customFormat="1" ht="11.25">
      <c r="A186" s="342" t="s">
        <v>81</v>
      </c>
      <c r="B186" s="24" t="s">
        <v>1136</v>
      </c>
      <c r="C186" s="65" t="s">
        <v>13</v>
      </c>
      <c r="D186" s="66">
        <v>6</v>
      </c>
      <c r="E186" s="430"/>
      <c r="F186" s="38" t="str">
        <f t="shared" si="7"/>
        <v/>
      </c>
    </row>
    <row r="187" spans="1:7" s="39" customFormat="1" ht="45">
      <c r="A187" s="64" t="s">
        <v>40</v>
      </c>
      <c r="B187" s="24" t="s">
        <v>1134</v>
      </c>
      <c r="C187" s="65" t="s">
        <v>8</v>
      </c>
      <c r="D187" s="66">
        <v>6</v>
      </c>
      <c r="E187" s="430"/>
      <c r="F187" s="38" t="str">
        <f t="shared" si="7"/>
        <v/>
      </c>
    </row>
    <row r="188" spans="1:7" s="39" customFormat="1" ht="11.25">
      <c r="A188" s="342" t="s">
        <v>81</v>
      </c>
      <c r="B188" s="24" t="s">
        <v>1136</v>
      </c>
      <c r="C188" s="65" t="s">
        <v>13</v>
      </c>
      <c r="D188" s="66">
        <v>6</v>
      </c>
      <c r="E188" s="430"/>
      <c r="F188" s="38" t="str">
        <f t="shared" si="7"/>
        <v/>
      </c>
    </row>
    <row r="189" spans="1:7" s="39" customFormat="1" ht="45">
      <c r="A189" s="64" t="s">
        <v>43</v>
      </c>
      <c r="B189" s="24" t="s">
        <v>1018</v>
      </c>
      <c r="C189" s="65" t="s">
        <v>8</v>
      </c>
      <c r="D189" s="66">
        <v>11</v>
      </c>
      <c r="E189" s="430"/>
      <c r="F189" s="38" t="str">
        <f t="shared" si="7"/>
        <v/>
      </c>
    </row>
    <row r="190" spans="1:7" s="39" customFormat="1" ht="11.25">
      <c r="A190" s="342" t="s">
        <v>81</v>
      </c>
      <c r="B190" s="24" t="s">
        <v>1136</v>
      </c>
      <c r="C190" s="65" t="s">
        <v>13</v>
      </c>
      <c r="D190" s="66">
        <v>12</v>
      </c>
      <c r="E190" s="430"/>
      <c r="F190" s="38" t="str">
        <f t="shared" si="7"/>
        <v/>
      </c>
    </row>
    <row r="191" spans="1:7" s="39" customFormat="1" ht="22.5">
      <c r="A191" s="64" t="s">
        <v>44</v>
      </c>
      <c r="B191" s="73" t="s">
        <v>1019</v>
      </c>
      <c r="C191" s="65" t="s">
        <v>8</v>
      </c>
      <c r="D191" s="66">
        <v>14.75</v>
      </c>
      <c r="E191" s="430"/>
      <c r="F191" s="38" t="str">
        <f t="shared" si="7"/>
        <v/>
      </c>
    </row>
    <row r="192" spans="1:7" s="39" customFormat="1" ht="11.25">
      <c r="A192" s="342" t="s">
        <v>81</v>
      </c>
      <c r="B192" s="24" t="s">
        <v>1136</v>
      </c>
      <c r="C192" s="65" t="s">
        <v>13</v>
      </c>
      <c r="D192" s="66">
        <v>6</v>
      </c>
      <c r="E192" s="430"/>
      <c r="F192" s="38" t="str">
        <f t="shared" si="7"/>
        <v/>
      </c>
    </row>
    <row r="193" spans="1:6" s="39" customFormat="1" ht="22.5">
      <c r="A193" s="64" t="s">
        <v>47</v>
      </c>
      <c r="B193" s="24" t="s">
        <v>1135</v>
      </c>
      <c r="C193" s="65" t="s">
        <v>8</v>
      </c>
      <c r="D193" s="66">
        <v>80.7</v>
      </c>
      <c r="E193" s="430"/>
      <c r="F193" s="38" t="str">
        <f t="shared" si="7"/>
        <v/>
      </c>
    </row>
    <row r="194" spans="1:6" s="39" customFormat="1" ht="11.25">
      <c r="A194" s="342" t="s">
        <v>81</v>
      </c>
      <c r="B194" s="24" t="s">
        <v>1136</v>
      </c>
      <c r="C194" s="65" t="s">
        <v>13</v>
      </c>
      <c r="D194" s="66">
        <v>6</v>
      </c>
      <c r="E194" s="430"/>
      <c r="F194" s="38" t="str">
        <f t="shared" si="7"/>
        <v/>
      </c>
    </row>
    <row r="195" spans="1:6" s="39" customFormat="1" ht="22.5">
      <c r="A195" s="64" t="s">
        <v>45</v>
      </c>
      <c r="B195" s="73" t="s">
        <v>1021</v>
      </c>
      <c r="C195" s="65" t="s">
        <v>8</v>
      </c>
      <c r="D195" s="66">
        <v>78</v>
      </c>
      <c r="E195" s="430"/>
      <c r="F195" s="38" t="str">
        <f t="shared" si="7"/>
        <v/>
      </c>
    </row>
    <row r="196" spans="1:6" s="39" customFormat="1" ht="11.25">
      <c r="A196" s="342" t="s">
        <v>81</v>
      </c>
      <c r="B196" s="24" t="s">
        <v>1136</v>
      </c>
      <c r="C196" s="65" t="s">
        <v>13</v>
      </c>
      <c r="D196" s="66">
        <v>6</v>
      </c>
      <c r="E196" s="430"/>
      <c r="F196" s="38" t="str">
        <f t="shared" si="7"/>
        <v/>
      </c>
    </row>
    <row r="197" spans="1:6" s="39" customFormat="1" ht="11.25">
      <c r="A197" s="64" t="s">
        <v>49</v>
      </c>
      <c r="B197" s="73" t="s">
        <v>1022</v>
      </c>
      <c r="C197" s="65" t="s">
        <v>8</v>
      </c>
      <c r="D197" s="66">
        <v>78</v>
      </c>
      <c r="E197" s="430"/>
      <c r="F197" s="38" t="str">
        <f t="shared" si="7"/>
        <v/>
      </c>
    </row>
    <row r="198" spans="1:6" s="39" customFormat="1" ht="11.25">
      <c r="A198" s="342" t="s">
        <v>81</v>
      </c>
      <c r="B198" s="24" t="s">
        <v>1136</v>
      </c>
      <c r="C198" s="65" t="s">
        <v>13</v>
      </c>
      <c r="D198" s="66">
        <v>6</v>
      </c>
      <c r="E198" s="430"/>
      <c r="F198" s="38" t="str">
        <f t="shared" si="7"/>
        <v/>
      </c>
    </row>
    <row r="199" spans="1:6" s="39" customFormat="1" ht="45">
      <c r="A199" s="64" t="s">
        <v>28</v>
      </c>
      <c r="B199" s="24" t="s">
        <v>1030</v>
      </c>
      <c r="C199" s="65" t="s">
        <v>8</v>
      </c>
      <c r="D199" s="66">
        <v>80.7</v>
      </c>
      <c r="E199" s="430"/>
      <c r="F199" s="38" t="str">
        <f t="shared" si="7"/>
        <v/>
      </c>
    </row>
    <row r="200" spans="1:6" s="39" customFormat="1" ht="11.25">
      <c r="A200" s="342" t="s">
        <v>81</v>
      </c>
      <c r="B200" s="24" t="s">
        <v>1136</v>
      </c>
      <c r="C200" s="65" t="s">
        <v>13</v>
      </c>
      <c r="D200" s="66">
        <v>6</v>
      </c>
      <c r="E200" s="430"/>
      <c r="F200" s="38" t="str">
        <f t="shared" si="7"/>
        <v/>
      </c>
    </row>
    <row r="201" spans="1:6" s="39" customFormat="1" ht="11.25">
      <c r="A201" s="64" t="s">
        <v>50</v>
      </c>
      <c r="B201" s="73" t="s">
        <v>1031</v>
      </c>
      <c r="C201" s="65" t="s">
        <v>13</v>
      </c>
      <c r="D201" s="66">
        <v>10</v>
      </c>
      <c r="E201" s="430"/>
      <c r="F201" s="38" t="str">
        <f t="shared" si="7"/>
        <v/>
      </c>
    </row>
    <row r="202" spans="1:6" s="39" customFormat="1" ht="11.25">
      <c r="A202" s="342" t="s">
        <v>81</v>
      </c>
      <c r="B202" s="24" t="s">
        <v>1137</v>
      </c>
      <c r="C202" s="65" t="s">
        <v>12</v>
      </c>
      <c r="D202" s="66">
        <v>5</v>
      </c>
      <c r="E202" s="430"/>
      <c r="F202" s="38" t="str">
        <f t="shared" si="7"/>
        <v/>
      </c>
    </row>
    <row r="203" spans="1:6" s="39" customFormat="1" ht="22.5">
      <c r="A203" s="64" t="s">
        <v>9</v>
      </c>
      <c r="B203" s="73" t="s">
        <v>1032</v>
      </c>
      <c r="C203" s="65" t="s">
        <v>13</v>
      </c>
      <c r="D203" s="66">
        <v>3</v>
      </c>
      <c r="E203" s="430"/>
      <c r="F203" s="38" t="str">
        <f t="shared" si="7"/>
        <v/>
      </c>
    </row>
    <row r="204" spans="1:6" s="39" customFormat="1" ht="11.25">
      <c r="A204" s="342" t="s">
        <v>81</v>
      </c>
      <c r="B204" s="24" t="s">
        <v>1137</v>
      </c>
      <c r="C204" s="65" t="s">
        <v>12</v>
      </c>
      <c r="D204" s="66">
        <v>5</v>
      </c>
      <c r="E204" s="430"/>
      <c r="F204" s="38" t="str">
        <f t="shared" si="7"/>
        <v/>
      </c>
    </row>
    <row r="205" spans="1:6" s="39" customFormat="1" ht="3" customHeight="1">
      <c r="A205" s="342"/>
      <c r="B205" s="375"/>
      <c r="C205" s="65"/>
      <c r="D205" s="66"/>
      <c r="E205" s="430"/>
      <c r="F205" s="38"/>
    </row>
    <row r="206" spans="1:6" s="26" customFormat="1" ht="33.75">
      <c r="A206" s="587"/>
      <c r="B206" s="103" t="s">
        <v>2568</v>
      </c>
      <c r="C206" s="35"/>
      <c r="D206" s="25"/>
      <c r="E206" s="608"/>
    </row>
    <row r="207" spans="1:6" s="39" customFormat="1" ht="33.75">
      <c r="A207" s="64" t="s">
        <v>46</v>
      </c>
      <c r="B207" s="73" t="s">
        <v>1142</v>
      </c>
      <c r="C207" s="65" t="s">
        <v>8</v>
      </c>
      <c r="D207" s="66">
        <v>47.8</v>
      </c>
      <c r="E207" s="430"/>
      <c r="F207" s="38" t="str">
        <f>IF(OR(OR(E207=0,E207=""),OR(D207=0,D207="")),"",D207*E207)</f>
        <v/>
      </c>
    </row>
    <row r="208" spans="1:6" s="39" customFormat="1" ht="11.25">
      <c r="A208" s="342" t="s">
        <v>81</v>
      </c>
      <c r="B208" s="24" t="s">
        <v>1136</v>
      </c>
      <c r="C208" s="65" t="s">
        <v>13</v>
      </c>
      <c r="D208" s="66">
        <v>12</v>
      </c>
      <c r="E208" s="430"/>
      <c r="F208" s="38" t="str">
        <f t="shared" ref="F208" si="8">IF(OR(OR(E208=0,E208=""),OR(D208=0,D208="")),"",D208*E208)</f>
        <v/>
      </c>
    </row>
    <row r="209" spans="1:6" s="39" customFormat="1" ht="45">
      <c r="A209" s="64" t="s">
        <v>1125</v>
      </c>
      <c r="B209" s="73" t="s">
        <v>1140</v>
      </c>
      <c r="C209" s="65" t="s">
        <v>8</v>
      </c>
      <c r="D209" s="66">
        <v>65</v>
      </c>
      <c r="E209" s="430"/>
      <c r="F209" s="38" t="str">
        <f>IF(OR(OR(E209=0,E209=""),OR(D209=0,D209="")),"",D209*E209)</f>
        <v/>
      </c>
    </row>
    <row r="210" spans="1:6" s="39" customFormat="1" ht="11.25">
      <c r="A210" s="342" t="s">
        <v>81</v>
      </c>
      <c r="B210" s="24" t="s">
        <v>1136</v>
      </c>
      <c r="C210" s="65" t="s">
        <v>13</v>
      </c>
      <c r="D210" s="66">
        <v>12</v>
      </c>
      <c r="E210" s="430"/>
      <c r="F210" s="38" t="str">
        <f t="shared" ref="F210" si="9">IF(OR(OR(E210=0,E210=""),OR(D210=0,D210="")),"",D210*E210)</f>
        <v/>
      </c>
    </row>
    <row r="211" spans="1:6" s="39" customFormat="1" ht="33.75">
      <c r="A211" s="64" t="s">
        <v>1126</v>
      </c>
      <c r="B211" s="73" t="s">
        <v>1141</v>
      </c>
      <c r="C211" s="65" t="s">
        <v>8</v>
      </c>
      <c r="D211" s="66">
        <v>47.8</v>
      </c>
      <c r="E211" s="430"/>
      <c r="F211" s="38" t="str">
        <f>IF(OR(OR(E211=0,E211=""),OR(D211=0,D211="")),"",D211*E211)</f>
        <v/>
      </c>
    </row>
    <row r="212" spans="1:6" s="39" customFormat="1" ht="11.25">
      <c r="A212" s="342" t="s">
        <v>81</v>
      </c>
      <c r="B212" s="24" t="s">
        <v>1136</v>
      </c>
      <c r="C212" s="65" t="s">
        <v>13</v>
      </c>
      <c r="D212" s="66">
        <v>12</v>
      </c>
      <c r="E212" s="430"/>
      <c r="F212" s="38" t="str">
        <f t="shared" ref="F212" si="10">IF(OR(OR(E212=0,E212=""),OR(D212=0,D212="")),"",D212*E212)</f>
        <v/>
      </c>
    </row>
    <row r="213" spans="1:6" s="39" customFormat="1" ht="33.75">
      <c r="A213" s="64" t="s">
        <v>1127</v>
      </c>
      <c r="B213" s="73" t="s">
        <v>1139</v>
      </c>
      <c r="C213" s="65" t="s">
        <v>8</v>
      </c>
      <c r="D213" s="66">
        <v>74</v>
      </c>
      <c r="E213" s="430"/>
      <c r="F213" s="38" t="str">
        <f>IF(OR(OR(E213=0,E213=""),OR(D213=0,D213="")),"",D213*E213)</f>
        <v/>
      </c>
    </row>
    <row r="214" spans="1:6" s="39" customFormat="1" ht="11.25">
      <c r="A214" s="342" t="s">
        <v>81</v>
      </c>
      <c r="B214" s="24" t="s">
        <v>1136</v>
      </c>
      <c r="C214" s="65" t="s">
        <v>13</v>
      </c>
      <c r="D214" s="66">
        <v>12</v>
      </c>
      <c r="E214" s="430"/>
      <c r="F214" s="38" t="str">
        <f t="shared" ref="F214" si="11">IF(OR(OR(E214=0,E214=""),OR(D214=0,D214="")),"",D214*E214)</f>
        <v/>
      </c>
    </row>
    <row r="215" spans="1:6" s="39" customFormat="1" ht="11.25">
      <c r="A215" s="64" t="s">
        <v>1128</v>
      </c>
      <c r="B215" s="73" t="s">
        <v>1138</v>
      </c>
      <c r="C215" s="65" t="s">
        <v>8</v>
      </c>
      <c r="D215" s="66">
        <v>74</v>
      </c>
      <c r="E215" s="430"/>
      <c r="F215" s="38" t="str">
        <f>IF(OR(OR(E215=0,E215=""),OR(D215=0,D215="")),"",D215*E215)</f>
        <v/>
      </c>
    </row>
    <row r="216" spans="1:6" s="39" customFormat="1" ht="11.25">
      <c r="A216" s="342" t="s">
        <v>81</v>
      </c>
      <c r="B216" s="24" t="s">
        <v>1136</v>
      </c>
      <c r="C216" s="65" t="s">
        <v>13</v>
      </c>
      <c r="D216" s="66">
        <v>12</v>
      </c>
      <c r="E216" s="430"/>
      <c r="F216" s="38" t="str">
        <f t="shared" ref="F216" si="12">IF(OR(OR(E216=0,E216=""),OR(D216=0,D216="")),"",D216*E216)</f>
        <v/>
      </c>
    </row>
    <row r="217" spans="1:6" s="175" customFormat="1" ht="11.25" customHeight="1">
      <c r="A217" s="602"/>
      <c r="B217" s="603"/>
      <c r="C217" s="604"/>
      <c r="D217" s="600"/>
      <c r="E217" s="611"/>
      <c r="F217" s="601"/>
    </row>
    <row r="218" spans="1:6">
      <c r="A218" s="577">
        <f>COUNT($A$1:A217)+1</f>
        <v>15</v>
      </c>
      <c r="B218" s="336" t="s">
        <v>1143</v>
      </c>
      <c r="C218" s="32"/>
      <c r="E218" s="501"/>
      <c r="F218" s="15"/>
    </row>
    <row r="219" spans="1:6" s="39" customFormat="1" ht="45">
      <c r="A219" s="64"/>
      <c r="B219" s="46" t="s">
        <v>1144</v>
      </c>
      <c r="C219" s="65"/>
      <c r="D219" s="66"/>
      <c r="E219" s="430"/>
      <c r="F219" s="38"/>
    </row>
    <row r="220" spans="1:6" s="39" customFormat="1" ht="45">
      <c r="A220" s="64"/>
      <c r="B220" s="46" t="s">
        <v>2569</v>
      </c>
      <c r="C220" s="65"/>
      <c r="D220" s="66"/>
      <c r="E220" s="430"/>
      <c r="F220" s="38"/>
    </row>
    <row r="221" spans="1:6" s="39" customFormat="1" ht="22.5">
      <c r="A221" s="64"/>
      <c r="B221" s="46" t="s">
        <v>1145</v>
      </c>
      <c r="C221" s="65"/>
      <c r="D221" s="66"/>
      <c r="E221" s="430"/>
      <c r="F221" s="38"/>
    </row>
    <row r="222" spans="1:6" s="39" customFormat="1" ht="11.25" customHeight="1">
      <c r="A222" s="64" t="s">
        <v>41</v>
      </c>
      <c r="B222" s="127" t="s">
        <v>1131</v>
      </c>
      <c r="C222" s="65" t="s">
        <v>14</v>
      </c>
      <c r="D222" s="66">
        <v>760</v>
      </c>
      <c r="E222" s="430"/>
      <c r="F222" s="38" t="str">
        <f>IF(OR(OR(E222=0,E222=" "),OR(D222=0,D222=" "))," ",D222*E222)</f>
        <v xml:space="preserve"> </v>
      </c>
    </row>
    <row r="223" spans="1:6" s="39" customFormat="1" ht="11.25" customHeight="1">
      <c r="A223" s="64" t="s">
        <v>42</v>
      </c>
      <c r="B223" s="127" t="s">
        <v>1132</v>
      </c>
      <c r="C223" s="65" t="s">
        <v>14</v>
      </c>
      <c r="D223" s="66">
        <v>120</v>
      </c>
      <c r="E223" s="430"/>
      <c r="F223" s="38" t="str">
        <f>IF(OR(OR(E223=0,E223=" "),OR(D223=0,D223=" "))," ",D223*E223)</f>
        <v xml:space="preserve"> </v>
      </c>
    </row>
    <row r="224" spans="1:6" s="1" customFormat="1" ht="11.25" customHeight="1">
      <c r="C224" s="4"/>
      <c r="D224" s="3"/>
      <c r="E224" s="380"/>
      <c r="F224" s="499"/>
    </row>
    <row r="225" spans="1:6" s="26" customFormat="1" ht="12">
      <c r="A225" s="577">
        <f>COUNT($A$1:A224)+1</f>
        <v>16</v>
      </c>
      <c r="B225" s="336" t="s">
        <v>760</v>
      </c>
      <c r="C225" s="35"/>
      <c r="D225" s="25"/>
      <c r="E225" s="108"/>
      <c r="F225" s="36"/>
    </row>
    <row r="226" spans="1:6" s="26" customFormat="1" ht="33.75">
      <c r="A226" s="346"/>
      <c r="B226" s="46" t="s">
        <v>761</v>
      </c>
      <c r="C226" s="35"/>
      <c r="D226" s="25"/>
      <c r="E226" s="108"/>
      <c r="F226" s="36"/>
    </row>
    <row r="227" spans="1:6" s="26" customFormat="1" ht="11.25">
      <c r="A227" s="346"/>
      <c r="B227" s="46" t="s">
        <v>11</v>
      </c>
      <c r="C227" s="35"/>
      <c r="D227" s="25"/>
      <c r="E227" s="108"/>
      <c r="F227" s="38" t="str">
        <f>IF(OR(OR(E227=0,E227=""),OR(D227=0,D227="")),"",D227*E227)</f>
        <v/>
      </c>
    </row>
    <row r="228" spans="1:6" s="26" customFormat="1" ht="11.25" customHeight="1">
      <c r="A228" s="64" t="s">
        <v>41</v>
      </c>
      <c r="B228" s="523" t="s">
        <v>762</v>
      </c>
      <c r="C228" s="35" t="s">
        <v>688</v>
      </c>
      <c r="D228" s="25">
        <v>100</v>
      </c>
      <c r="E228" s="108"/>
      <c r="F228" s="38" t="str">
        <f>IF(OR(OR(E228=0,E228=""),OR(D228=0,D228="")),"",D228*E228)</f>
        <v/>
      </c>
    </row>
    <row r="229" spans="1:6" s="26" customFormat="1" ht="11.25" customHeight="1">
      <c r="A229" s="64" t="s">
        <v>42</v>
      </c>
      <c r="B229" s="523" t="s">
        <v>763</v>
      </c>
      <c r="C229" s="35" t="s">
        <v>688</v>
      </c>
      <c r="D229" s="25">
        <v>80</v>
      </c>
      <c r="E229" s="108"/>
      <c r="F229" s="38" t="str">
        <f>IF(OR(OR(E229=0,E229=""),OR(D229=0,D229="")),"",D229*E229)</f>
        <v/>
      </c>
    </row>
    <row r="230" spans="1:6" s="16" customFormat="1" ht="11.25" customHeight="1">
      <c r="A230" s="145"/>
      <c r="B230" s="146"/>
      <c r="C230" s="70"/>
      <c r="D230" s="70"/>
      <c r="E230" s="478"/>
      <c r="F230" s="38"/>
    </row>
    <row r="231" spans="1:6" s="1" customFormat="1" ht="11.25" customHeight="1">
      <c r="A231" s="5"/>
      <c r="B231" s="149"/>
      <c r="C231" s="4"/>
      <c r="D231" s="3"/>
      <c r="E231" s="380"/>
    </row>
    <row r="232" spans="1:6" s="1" customFormat="1" ht="11.25" customHeight="1">
      <c r="A232" s="5"/>
      <c r="B232" s="92"/>
      <c r="C232" s="4"/>
      <c r="D232" s="3"/>
      <c r="E232" s="380"/>
    </row>
    <row r="233" spans="1:6" s="1" customFormat="1" ht="11.25" customHeight="1">
      <c r="A233" s="5"/>
      <c r="B233" s="92"/>
      <c r="C233" s="4"/>
      <c r="D233" s="3"/>
      <c r="E233" s="380"/>
    </row>
    <row r="234" spans="1:6" s="48" customFormat="1" ht="15.75">
      <c r="A234" s="120" t="str">
        <f>A3</f>
        <v>B.II.</v>
      </c>
      <c r="B234" s="116" t="s">
        <v>65</v>
      </c>
      <c r="C234" s="119"/>
      <c r="D234" s="118"/>
      <c r="E234" s="119"/>
      <c r="F234" s="117" t="str">
        <f>IF(SUM(F1:F233)&gt;0,SUM(F1:F233),"")</f>
        <v/>
      </c>
    </row>
  </sheetData>
  <conditionalFormatting sqref="F32:F34 F46 F36:F40">
    <cfRule type="cellIs" dxfId="25" priority="14" stopIfTrue="1" operator="greaterThan">
      <formula>0</formula>
    </cfRule>
  </conditionalFormatting>
  <conditionalFormatting sqref="F50:F51">
    <cfRule type="cellIs" dxfId="24" priority="13" stopIfTrue="1" operator="greaterThan">
      <formula>0</formula>
    </cfRule>
  </conditionalFormatting>
  <conditionalFormatting sqref="F56:F58">
    <cfRule type="cellIs" dxfId="23" priority="12" stopIfTrue="1" operator="greaterThan">
      <formula>0</formula>
    </cfRule>
  </conditionalFormatting>
  <conditionalFormatting sqref="F65">
    <cfRule type="cellIs" dxfId="22" priority="11" stopIfTrue="1" operator="greaterThan">
      <formula>0</formula>
    </cfRule>
  </conditionalFormatting>
  <conditionalFormatting sqref="F72">
    <cfRule type="cellIs" dxfId="21" priority="10" stopIfTrue="1" operator="greaterThan">
      <formula>0</formula>
    </cfRule>
  </conditionalFormatting>
  <conditionalFormatting sqref="F77">
    <cfRule type="cellIs" dxfId="20" priority="9" stopIfTrue="1" operator="greaterThan">
      <formula>0</formula>
    </cfRule>
  </conditionalFormatting>
  <conditionalFormatting sqref="F83:F85 F87:F91">
    <cfRule type="cellIs" dxfId="19" priority="5" stopIfTrue="1" operator="greaterThan">
      <formula>0</formula>
    </cfRule>
  </conditionalFormatting>
  <conditionalFormatting sqref="F99:F102">
    <cfRule type="cellIs" dxfId="18" priority="4" stopIfTrue="1" operator="greaterThan">
      <formula>0</formula>
    </cfRule>
  </conditionalFormatting>
  <conditionalFormatting sqref="F86">
    <cfRule type="cellIs" dxfId="17" priority="2" stopIfTrue="1" operator="greaterThan">
      <formula>0</formula>
    </cfRule>
  </conditionalFormatting>
  <conditionalFormatting sqref="F35">
    <cfRule type="cellIs" dxfId="16"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7" manualBreakCount="7">
    <brk id="37" max="5" man="1"/>
    <brk id="63" max="5" man="1"/>
    <brk id="89" max="5" man="1"/>
    <brk id="124" max="5" man="1"/>
    <brk id="153" max="5" man="1"/>
    <brk id="181" max="5" man="1"/>
    <brk id="217"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F52"/>
  <sheetViews>
    <sheetView showZeros="0" view="pageBreakPreview" zoomScale="160" zoomScaleNormal="100" zoomScaleSheetLayoutView="160" workbookViewId="0">
      <selection activeCell="B15" sqref="B15"/>
    </sheetView>
  </sheetViews>
  <sheetFormatPr defaultColWidth="9.140625" defaultRowHeight="12.75"/>
  <cols>
    <col min="1" max="1" width="7.28515625" style="15" customWidth="1"/>
    <col min="2" max="2" width="44.85546875" style="15" customWidth="1"/>
    <col min="3" max="3" width="6.140625" style="15" customWidth="1"/>
    <col min="4" max="4" width="9.28515625" style="23" customWidth="1"/>
    <col min="5" max="5" width="8.7109375" style="15" customWidth="1"/>
    <col min="6" max="6" width="12.4257812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612" t="s">
        <v>1225</v>
      </c>
      <c r="B3" s="72" t="s">
        <v>939</v>
      </c>
      <c r="C3" s="52"/>
      <c r="D3" s="52"/>
      <c r="E3" s="377"/>
      <c r="F3" s="54"/>
    </row>
    <row r="4" spans="1:6" s="48" customFormat="1" ht="15.75">
      <c r="A4" s="55"/>
      <c r="B4" s="104"/>
      <c r="C4" s="56"/>
      <c r="D4" s="56"/>
      <c r="E4" s="378"/>
      <c r="F4" s="57"/>
    </row>
    <row r="5" spans="1:6" s="46" customFormat="1" ht="11.25">
      <c r="A5" s="80"/>
      <c r="B5" s="148" t="s">
        <v>5</v>
      </c>
      <c r="E5" s="101"/>
    </row>
    <row r="6" spans="1:6" s="37" customFormat="1" ht="11.25">
      <c r="A6" s="507"/>
      <c r="B6" s="504" t="s">
        <v>940</v>
      </c>
      <c r="E6" s="158"/>
    </row>
    <row r="7" spans="1:6" s="37" customFormat="1" ht="11.25">
      <c r="A7" s="507" t="s">
        <v>81</v>
      </c>
      <c r="B7" s="504" t="s">
        <v>2570</v>
      </c>
      <c r="E7" s="158"/>
    </row>
    <row r="8" spans="1:6" s="37" customFormat="1" ht="14.25" customHeight="1">
      <c r="A8" s="507" t="s">
        <v>81</v>
      </c>
      <c r="B8" s="504" t="s">
        <v>2493</v>
      </c>
      <c r="E8" s="158"/>
    </row>
    <row r="9" spans="1:6" s="37" customFormat="1" ht="28.5" customHeight="1">
      <c r="A9" s="507" t="s">
        <v>81</v>
      </c>
      <c r="B9" s="504" t="s">
        <v>2630</v>
      </c>
      <c r="E9" s="158"/>
    </row>
    <row r="10" spans="1:6" s="37" customFormat="1" ht="17.25" customHeight="1">
      <c r="A10" s="507" t="s">
        <v>81</v>
      </c>
      <c r="B10" s="504" t="s">
        <v>2631</v>
      </c>
      <c r="E10" s="158"/>
    </row>
    <row r="11" spans="1:6" s="37" customFormat="1" ht="22.5">
      <c r="A11" s="507" t="s">
        <v>81</v>
      </c>
      <c r="B11" s="504" t="s">
        <v>2619</v>
      </c>
      <c r="E11" s="158"/>
    </row>
    <row r="12" spans="1:6" s="37" customFormat="1" ht="22.5">
      <c r="A12" s="507" t="s">
        <v>81</v>
      </c>
      <c r="B12" s="504" t="s">
        <v>2620</v>
      </c>
      <c r="E12" s="158"/>
    </row>
    <row r="13" spans="1:6" s="37" customFormat="1" ht="22.5">
      <c r="A13" s="507" t="s">
        <v>81</v>
      </c>
      <c r="B13" s="504" t="s">
        <v>2621</v>
      </c>
      <c r="E13" s="158"/>
    </row>
    <row r="14" spans="1:6" s="37" customFormat="1" ht="27.75" customHeight="1">
      <c r="A14" s="507" t="s">
        <v>81</v>
      </c>
      <c r="B14" s="504" t="s">
        <v>2622</v>
      </c>
      <c r="E14" s="158"/>
    </row>
    <row r="15" spans="1:6" s="37" customFormat="1" ht="24" customHeight="1">
      <c r="A15" s="507" t="s">
        <v>81</v>
      </c>
      <c r="B15" s="504" t="s">
        <v>2623</v>
      </c>
      <c r="E15" s="158"/>
    </row>
    <row r="16" spans="1:6" s="26" customFormat="1" ht="22.5">
      <c r="A16" s="503"/>
      <c r="B16" s="504" t="s">
        <v>156</v>
      </c>
      <c r="C16" s="505"/>
      <c r="D16" s="25"/>
      <c r="E16" s="108"/>
    </row>
    <row r="17" spans="1:6" s="26" customFormat="1" ht="11.25">
      <c r="A17" s="69"/>
      <c r="B17" s="46"/>
      <c r="C17" s="70"/>
      <c r="D17" s="70"/>
      <c r="E17" s="381"/>
      <c r="F17" s="71"/>
    </row>
    <row r="18" spans="1:6" s="26" customFormat="1" ht="11.25">
      <c r="A18" s="69"/>
      <c r="B18" s="24" t="s">
        <v>123</v>
      </c>
      <c r="C18" s="70"/>
      <c r="D18" s="70"/>
      <c r="E18" s="381"/>
      <c r="F18" s="71"/>
    </row>
    <row r="19" spans="1:6" s="26" customFormat="1" ht="22.5">
      <c r="A19" s="69"/>
      <c r="B19" s="24" t="s">
        <v>941</v>
      </c>
      <c r="C19" s="70"/>
      <c r="D19" s="70"/>
      <c r="E19" s="381"/>
      <c r="F19" s="71"/>
    </row>
    <row r="20" spans="1:6" s="37" customFormat="1" ht="67.5">
      <c r="A20" s="507" t="s">
        <v>81</v>
      </c>
      <c r="B20" s="504" t="s">
        <v>942</v>
      </c>
      <c r="E20" s="158"/>
    </row>
    <row r="21" spans="1:6" s="37" customFormat="1" ht="11.25">
      <c r="A21" s="507" t="s">
        <v>81</v>
      </c>
      <c r="B21" s="504" t="s">
        <v>943</v>
      </c>
      <c r="E21" s="158"/>
    </row>
    <row r="22" spans="1:6" s="37" customFormat="1" ht="22.5">
      <c r="A22" s="507" t="s">
        <v>81</v>
      </c>
      <c r="B22" s="504" t="s">
        <v>944</v>
      </c>
      <c r="E22" s="158"/>
    </row>
    <row r="23" spans="1:6" s="37" customFormat="1" ht="22.5">
      <c r="A23" s="507" t="s">
        <v>81</v>
      </c>
      <c r="B23" s="504" t="s">
        <v>945</v>
      </c>
      <c r="E23" s="158"/>
    </row>
    <row r="24" spans="1:6" s="37" customFormat="1" ht="11.25">
      <c r="A24" s="507" t="s">
        <v>81</v>
      </c>
      <c r="B24" s="504" t="s">
        <v>946</v>
      </c>
      <c r="E24" s="158"/>
    </row>
    <row r="25" spans="1:6" s="37" customFormat="1" ht="11.25">
      <c r="A25" s="507"/>
      <c r="B25" s="504"/>
      <c r="E25" s="158"/>
    </row>
    <row r="26" spans="1:6" s="37" customFormat="1" ht="33.75">
      <c r="A26" s="507"/>
      <c r="B26" s="504" t="s">
        <v>947</v>
      </c>
      <c r="E26" s="158"/>
    </row>
    <row r="27" spans="1:6" s="37" customFormat="1" ht="45">
      <c r="A27" s="507"/>
      <c r="B27" s="559" t="s">
        <v>948</v>
      </c>
      <c r="E27" s="158"/>
    </row>
    <row r="28" spans="1:6">
      <c r="A28" s="508"/>
      <c r="B28" s="454"/>
      <c r="C28" s="510"/>
      <c r="D28" s="4"/>
      <c r="E28" s="107"/>
      <c r="F28" s="32"/>
    </row>
    <row r="29" spans="1:6" s="16" customFormat="1">
      <c r="C29" s="613"/>
      <c r="D29" s="574"/>
      <c r="E29" s="618"/>
    </row>
    <row r="30" spans="1:6" s="47" customFormat="1" ht="25.5">
      <c r="A30" s="614">
        <f>COUNT($A$1:A29)+1</f>
        <v>1</v>
      </c>
      <c r="B30" s="141" t="s">
        <v>1146</v>
      </c>
      <c r="C30" s="324"/>
      <c r="D30" s="324"/>
      <c r="E30" s="379"/>
      <c r="F30" s="382"/>
    </row>
    <row r="31" spans="1:6" s="26" customFormat="1" ht="45">
      <c r="A31" s="69"/>
      <c r="B31" s="46" t="s">
        <v>949</v>
      </c>
      <c r="C31" s="70"/>
      <c r="D31" s="70"/>
      <c r="E31" s="381"/>
      <c r="F31" s="71"/>
    </row>
    <row r="32" spans="1:6" s="26" customFormat="1" ht="33.75">
      <c r="A32" s="69"/>
      <c r="B32" s="46" t="s">
        <v>1147</v>
      </c>
      <c r="C32" s="70"/>
      <c r="D32" s="70"/>
      <c r="E32" s="381"/>
      <c r="F32" s="71"/>
    </row>
    <row r="33" spans="1:6" s="26" customFormat="1" ht="56.25">
      <c r="A33" s="69"/>
      <c r="B33" s="46" t="s">
        <v>950</v>
      </c>
      <c r="C33" s="70"/>
      <c r="D33" s="70"/>
      <c r="E33" s="381"/>
      <c r="F33" s="71"/>
    </row>
    <row r="34" spans="1:6" s="26" customFormat="1" ht="45">
      <c r="A34" s="69"/>
      <c r="B34" s="46" t="s">
        <v>951</v>
      </c>
      <c r="C34" s="70"/>
      <c r="D34" s="70"/>
      <c r="E34" s="381"/>
      <c r="F34" s="71"/>
    </row>
    <row r="35" spans="1:6" s="26" customFormat="1" ht="11.25">
      <c r="A35" s="69"/>
      <c r="B35" s="46" t="s">
        <v>952</v>
      </c>
      <c r="C35" s="70"/>
      <c r="D35" s="70"/>
      <c r="E35" s="381"/>
      <c r="F35" s="71"/>
    </row>
    <row r="36" spans="1:6" s="26" customFormat="1" ht="11.25">
      <c r="A36" s="615"/>
      <c r="B36" s="24" t="s">
        <v>953</v>
      </c>
      <c r="C36" s="70"/>
      <c r="D36" s="70"/>
      <c r="E36" s="381"/>
      <c r="F36" s="616"/>
    </row>
    <row r="37" spans="1:6" s="26" customFormat="1" ht="33.75">
      <c r="A37" s="64"/>
      <c r="B37" s="127" t="s">
        <v>1205</v>
      </c>
      <c r="C37" s="70" t="s">
        <v>14</v>
      </c>
      <c r="D37" s="70">
        <v>136.9</v>
      </c>
      <c r="E37" s="381"/>
      <c r="F37" s="38">
        <f t="shared" ref="F37:F47" si="0">(ROUND(D37*E37,2))</f>
        <v>0</v>
      </c>
    </row>
    <row r="38" spans="1:6" s="26" customFormat="1" ht="11.25">
      <c r="A38" s="64"/>
      <c r="B38" s="46"/>
      <c r="C38" s="70"/>
      <c r="D38" s="70"/>
      <c r="E38" s="381"/>
      <c r="F38" s="38">
        <f t="shared" si="0"/>
        <v>0</v>
      </c>
    </row>
    <row r="39" spans="1:6" s="47" customFormat="1" ht="25.5" customHeight="1">
      <c r="A39" s="614">
        <f>COUNT($A$1:A38)+1</f>
        <v>2</v>
      </c>
      <c r="B39" s="141" t="s">
        <v>1208</v>
      </c>
      <c r="C39" s="324"/>
      <c r="D39" s="324"/>
      <c r="E39" s="379"/>
      <c r="F39" s="38">
        <f t="shared" si="0"/>
        <v>0</v>
      </c>
    </row>
    <row r="40" spans="1:6" s="26" customFormat="1" ht="33.75">
      <c r="A40" s="69"/>
      <c r="B40" s="46" t="s">
        <v>954</v>
      </c>
      <c r="C40" s="70"/>
      <c r="D40" s="70"/>
      <c r="E40" s="381"/>
      <c r="F40" s="38">
        <f t="shared" si="0"/>
        <v>0</v>
      </c>
    </row>
    <row r="41" spans="1:6" s="26" customFormat="1" ht="44.25" customHeight="1">
      <c r="A41" s="69"/>
      <c r="B41" s="46" t="s">
        <v>1204</v>
      </c>
      <c r="C41" s="70"/>
      <c r="D41" s="70"/>
      <c r="E41" s="381"/>
      <c r="F41" s="38">
        <f t="shared" si="0"/>
        <v>0</v>
      </c>
    </row>
    <row r="42" spans="1:6" s="26" customFormat="1" ht="67.5">
      <c r="A42" s="69"/>
      <c r="B42" s="46" t="s">
        <v>955</v>
      </c>
      <c r="C42" s="70"/>
      <c r="D42" s="70"/>
      <c r="E42" s="381"/>
      <c r="F42" s="38">
        <f t="shared" si="0"/>
        <v>0</v>
      </c>
    </row>
    <row r="43" spans="1:6" s="26" customFormat="1" ht="11.25">
      <c r="A43" s="69"/>
      <c r="B43" s="46" t="s">
        <v>952</v>
      </c>
      <c r="C43" s="70"/>
      <c r="D43" s="70"/>
      <c r="E43" s="381"/>
      <c r="F43" s="38">
        <f t="shared" si="0"/>
        <v>0</v>
      </c>
    </row>
    <row r="44" spans="1:6" s="26" customFormat="1" ht="33.75">
      <c r="A44" s="69"/>
      <c r="B44" s="383" t="s">
        <v>956</v>
      </c>
      <c r="C44" s="70"/>
      <c r="D44" s="70"/>
      <c r="E44" s="381"/>
      <c r="F44" s="38">
        <f t="shared" si="0"/>
        <v>0</v>
      </c>
    </row>
    <row r="45" spans="1:6" s="26" customFormat="1" ht="11.25">
      <c r="A45" s="615"/>
      <c r="B45" s="24" t="s">
        <v>957</v>
      </c>
      <c r="C45" s="70"/>
      <c r="D45" s="70"/>
      <c r="E45" s="381"/>
      <c r="F45" s="38">
        <f t="shared" si="0"/>
        <v>0</v>
      </c>
    </row>
    <row r="46" spans="1:6" s="26" customFormat="1" ht="33.75">
      <c r="A46" s="64" t="s">
        <v>41</v>
      </c>
      <c r="B46" s="127" t="s">
        <v>1207</v>
      </c>
      <c r="C46" s="70" t="s">
        <v>14</v>
      </c>
      <c r="D46" s="70">
        <v>62</v>
      </c>
      <c r="E46" s="381"/>
      <c r="F46" s="38">
        <f t="shared" ref="F46" si="1">(ROUND(D46*E46,2))</f>
        <v>0</v>
      </c>
    </row>
    <row r="47" spans="1:6" s="26" customFormat="1" ht="33.75">
      <c r="A47" s="64" t="s">
        <v>42</v>
      </c>
      <c r="B47" s="127" t="s">
        <v>1206</v>
      </c>
      <c r="C47" s="70" t="s">
        <v>14</v>
      </c>
      <c r="D47" s="70">
        <v>139.19999999999999</v>
      </c>
      <c r="E47" s="381"/>
      <c r="F47" s="38">
        <f t="shared" si="0"/>
        <v>0</v>
      </c>
    </row>
    <row r="48" spans="1:6" s="16" customFormat="1" ht="11.25" customHeight="1">
      <c r="A48" s="145"/>
      <c r="B48" s="146"/>
      <c r="C48" s="70"/>
      <c r="D48" s="70"/>
      <c r="E48" s="478"/>
      <c r="F48" s="38"/>
    </row>
    <row r="49" spans="1:6" s="1" customFormat="1" ht="11.25" customHeight="1">
      <c r="A49" s="5"/>
      <c r="B49" s="149"/>
      <c r="C49" s="4"/>
      <c r="D49" s="3"/>
      <c r="E49" s="380"/>
      <c r="F49" s="38">
        <f t="shared" ref="F49" si="2">(ROUND(D49*E49,2))</f>
        <v>0</v>
      </c>
    </row>
    <row r="50" spans="1:6" s="1" customFormat="1" ht="11.25" customHeight="1">
      <c r="A50" s="5"/>
      <c r="B50" s="92"/>
      <c r="C50" s="4"/>
      <c r="D50" s="3"/>
      <c r="E50" s="380"/>
    </row>
    <row r="51" spans="1:6" s="1" customFormat="1" ht="11.25" customHeight="1">
      <c r="A51" s="5"/>
      <c r="B51" s="92"/>
      <c r="C51" s="4"/>
      <c r="D51" s="3"/>
      <c r="E51" s="380"/>
    </row>
    <row r="52" spans="1:6" s="48" customFormat="1" ht="15.75">
      <c r="A52" s="617" t="str">
        <f>A3</f>
        <v>B.III.</v>
      </c>
      <c r="B52" s="116" t="s">
        <v>958</v>
      </c>
      <c r="C52" s="119"/>
      <c r="D52" s="118"/>
      <c r="E52" s="119"/>
      <c r="F52" s="117" t="str">
        <f>IF(SUM(F1:F51)&gt;0,SUM(F1:F51),"")</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2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A1:IO111"/>
  <sheetViews>
    <sheetView showZeros="0" view="pageBreakPreview" zoomScaleNormal="100" zoomScaleSheetLayoutView="100" workbookViewId="0">
      <selection activeCell="B12" sqref="B12"/>
    </sheetView>
  </sheetViews>
  <sheetFormatPr defaultColWidth="9.140625" defaultRowHeight="12.75"/>
  <cols>
    <col min="1" max="1" width="7.28515625" style="15" customWidth="1"/>
    <col min="2" max="2" width="44" style="15" customWidth="1"/>
    <col min="3" max="3" width="6.140625" style="15" customWidth="1"/>
    <col min="4" max="4" width="8.42578125" style="23" customWidth="1"/>
    <col min="5" max="5" width="8.7109375" style="15" customWidth="1"/>
    <col min="6" max="6" width="12" style="33" customWidth="1"/>
    <col min="7" max="16384" width="9.140625" style="15"/>
  </cols>
  <sheetData>
    <row r="1" spans="1:249" s="843" customFormat="1" ht="12" thickBot="1">
      <c r="A1" s="838" t="s">
        <v>2671</v>
      </c>
      <c r="B1" s="839" t="s">
        <v>2672</v>
      </c>
      <c r="C1" s="840" t="s">
        <v>2673</v>
      </c>
      <c r="D1" s="841" t="s">
        <v>2674</v>
      </c>
      <c r="E1" s="840" t="s">
        <v>2675</v>
      </c>
      <c r="F1" s="842" t="s">
        <v>2676</v>
      </c>
    </row>
    <row r="2" spans="1:249" s="26" customFormat="1" ht="12" thickTop="1">
      <c r="A2" s="49"/>
      <c r="B2" s="37"/>
      <c r="C2" s="25"/>
      <c r="D2" s="25"/>
      <c r="E2" s="35"/>
      <c r="F2" s="36"/>
    </row>
    <row r="3" spans="1:249" s="26" customFormat="1" ht="11.25">
      <c r="A3" s="49"/>
      <c r="B3" s="37"/>
      <c r="C3" s="25"/>
      <c r="D3" s="25"/>
      <c r="E3" s="35"/>
      <c r="F3" s="36"/>
    </row>
    <row r="4" spans="1:249" s="48" customFormat="1" ht="15.75">
      <c r="A4" s="51" t="s">
        <v>1227</v>
      </c>
      <c r="B4" s="320" t="s">
        <v>4</v>
      </c>
      <c r="C4" s="52"/>
      <c r="D4" s="52"/>
      <c r="E4" s="377"/>
      <c r="F4" s="54"/>
    </row>
    <row r="5" spans="1:249" s="48" customFormat="1" ht="15.75">
      <c r="A5" s="55"/>
      <c r="B5" s="104"/>
      <c r="C5" s="56"/>
      <c r="D5" s="56"/>
      <c r="E5" s="378"/>
      <c r="F5" s="57"/>
    </row>
    <row r="6" spans="1:249" s="46" customFormat="1" ht="11.25">
      <c r="A6" s="80"/>
      <c r="B6" s="24" t="s">
        <v>5</v>
      </c>
      <c r="E6" s="101"/>
    </row>
    <row r="7" spans="1:249" s="26" customFormat="1" ht="33.75">
      <c r="A7" s="109"/>
      <c r="B7" s="37" t="s">
        <v>179</v>
      </c>
      <c r="C7" s="37"/>
      <c r="D7" s="37"/>
      <c r="E7" s="158"/>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row>
    <row r="8" spans="1:249" s="26" customFormat="1" ht="22.5">
      <c r="A8" s="109" t="s">
        <v>81</v>
      </c>
      <c r="B8" s="37" t="s">
        <v>2588</v>
      </c>
      <c r="C8" s="37"/>
      <c r="D8" s="37"/>
      <c r="E8" s="158"/>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row>
    <row r="9" spans="1:249" s="26" customFormat="1" ht="22.5">
      <c r="A9" s="109" t="s">
        <v>81</v>
      </c>
      <c r="B9" s="37" t="s">
        <v>2624</v>
      </c>
      <c r="C9" s="37"/>
      <c r="D9" s="37"/>
      <c r="E9" s="158"/>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row>
    <row r="10" spans="1:249" s="26" customFormat="1" ht="11.25">
      <c r="A10" s="109" t="s">
        <v>81</v>
      </c>
      <c r="B10" s="37" t="s">
        <v>2589</v>
      </c>
      <c r="C10" s="37"/>
      <c r="D10" s="37"/>
      <c r="E10" s="158"/>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row>
    <row r="11" spans="1:249" s="26" customFormat="1" ht="22.5">
      <c r="A11" s="109" t="s">
        <v>81</v>
      </c>
      <c r="B11" s="37" t="s">
        <v>2590</v>
      </c>
      <c r="C11" s="37"/>
      <c r="D11" s="37"/>
      <c r="E11" s="15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row>
    <row r="12" spans="1:249" s="26" customFormat="1" ht="45">
      <c r="A12" s="109" t="s">
        <v>81</v>
      </c>
      <c r="B12" s="37" t="s">
        <v>2625</v>
      </c>
      <c r="C12" s="37"/>
      <c r="D12" s="37"/>
      <c r="E12" s="15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row>
    <row r="13" spans="1:249" s="26" customFormat="1" ht="11.25">
      <c r="A13" s="109"/>
      <c r="B13" s="37"/>
      <c r="C13" s="37"/>
      <c r="D13" s="37"/>
      <c r="E13" s="15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row>
    <row r="14" spans="1:249" s="26" customFormat="1" ht="22.5">
      <c r="A14" s="109"/>
      <c r="B14" s="37" t="s">
        <v>180</v>
      </c>
      <c r="C14" s="37"/>
      <c r="D14" s="37"/>
      <c r="E14" s="15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row>
    <row r="15" spans="1:249" s="26" customFormat="1" ht="22.5">
      <c r="A15" s="109"/>
      <c r="B15" s="37" t="s">
        <v>193</v>
      </c>
      <c r="C15" s="37"/>
      <c r="D15" s="37"/>
      <c r="E15" s="15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row>
    <row r="16" spans="1:249" s="26" customFormat="1" ht="45">
      <c r="A16" s="109"/>
      <c r="B16" s="37" t="s">
        <v>195</v>
      </c>
      <c r="C16" s="37"/>
      <c r="D16" s="37"/>
      <c r="E16" s="158"/>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row>
    <row r="17" spans="1:249" s="26" customFormat="1" ht="11.25">
      <c r="A17" s="109"/>
      <c r="B17" s="37"/>
      <c r="C17" s="37"/>
      <c r="D17" s="37"/>
      <c r="E17" s="158"/>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row>
    <row r="18" spans="1:249" s="26" customFormat="1" ht="11.25">
      <c r="A18" s="49"/>
      <c r="B18" s="24" t="s">
        <v>123</v>
      </c>
      <c r="C18" s="25"/>
      <c r="D18" s="25"/>
      <c r="E18" s="108"/>
      <c r="F18" s="36"/>
    </row>
    <row r="19" spans="1:249" s="26" customFormat="1" ht="22.5">
      <c r="A19" s="69"/>
      <c r="B19" s="24" t="s">
        <v>194</v>
      </c>
      <c r="C19" s="70"/>
      <c r="D19" s="70"/>
      <c r="E19" s="381"/>
      <c r="F19" s="71"/>
    </row>
    <row r="20" spans="1:249" s="26" customFormat="1" ht="11.25">
      <c r="A20" s="109" t="s">
        <v>81</v>
      </c>
      <c r="B20" s="37" t="s">
        <v>181</v>
      </c>
      <c r="C20" s="37"/>
      <c r="D20" s="37"/>
      <c r="E20" s="158"/>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row>
    <row r="21" spans="1:249" s="26" customFormat="1" ht="11.25">
      <c r="A21" s="109" t="s">
        <v>81</v>
      </c>
      <c r="B21" s="37" t="s">
        <v>182</v>
      </c>
      <c r="C21" s="37"/>
      <c r="D21" s="37"/>
      <c r="E21" s="158"/>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row>
    <row r="22" spans="1:249" s="26" customFormat="1" ht="11.25">
      <c r="A22" s="109" t="s">
        <v>81</v>
      </c>
      <c r="B22" s="37" t="s">
        <v>183</v>
      </c>
      <c r="C22" s="37"/>
      <c r="D22" s="37"/>
      <c r="E22" s="158"/>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row>
    <row r="23" spans="1:249" s="26" customFormat="1" ht="11.25">
      <c r="A23" s="109" t="s">
        <v>81</v>
      </c>
      <c r="B23" s="37" t="s">
        <v>184</v>
      </c>
      <c r="C23" s="37"/>
      <c r="D23" s="37"/>
      <c r="E23" s="158"/>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row>
    <row r="24" spans="1:249" s="26" customFormat="1" ht="11.25">
      <c r="A24" s="109" t="s">
        <v>81</v>
      </c>
      <c r="B24" s="37" t="s">
        <v>185</v>
      </c>
      <c r="C24" s="37"/>
      <c r="D24" s="37"/>
      <c r="E24" s="158"/>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row>
    <row r="25" spans="1:249" s="26" customFormat="1" ht="22.5">
      <c r="A25" s="109" t="s">
        <v>81</v>
      </c>
      <c r="B25" s="37" t="s">
        <v>186</v>
      </c>
      <c r="C25" s="37"/>
      <c r="D25" s="37"/>
      <c r="E25" s="158"/>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row>
    <row r="26" spans="1:249" s="26" customFormat="1" ht="22.5">
      <c r="A26" s="109" t="s">
        <v>81</v>
      </c>
      <c r="B26" s="37" t="s">
        <v>187</v>
      </c>
      <c r="C26" s="37"/>
      <c r="D26" s="37"/>
      <c r="E26" s="158"/>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row>
    <row r="27" spans="1:249" s="26" customFormat="1" ht="11.25">
      <c r="A27" s="109" t="s">
        <v>81</v>
      </c>
      <c r="B27" s="37" t="s">
        <v>188</v>
      </c>
      <c r="C27" s="37"/>
      <c r="D27" s="37"/>
      <c r="E27" s="158"/>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row>
    <row r="28" spans="1:249" s="26" customFormat="1" ht="11.25">
      <c r="A28" s="109" t="s">
        <v>81</v>
      </c>
      <c r="B28" s="37" t="s">
        <v>189</v>
      </c>
      <c r="C28" s="37"/>
      <c r="D28" s="37"/>
      <c r="E28" s="15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row>
    <row r="29" spans="1:249" s="26" customFormat="1" ht="22.5">
      <c r="A29" s="109" t="s">
        <v>81</v>
      </c>
      <c r="B29" s="37" t="s">
        <v>190</v>
      </c>
      <c r="C29" s="37"/>
      <c r="D29" s="37"/>
      <c r="E29" s="158"/>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row>
    <row r="30" spans="1:249" s="26" customFormat="1" ht="11.25">
      <c r="A30" s="109" t="s">
        <v>81</v>
      </c>
      <c r="B30" s="37" t="s">
        <v>191</v>
      </c>
      <c r="C30" s="37"/>
      <c r="D30" s="37"/>
      <c r="E30" s="158"/>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row>
    <row r="31" spans="1:249" s="26" customFormat="1" ht="11.25">
      <c r="A31" s="109" t="s">
        <v>81</v>
      </c>
      <c r="B31" s="37" t="s">
        <v>192</v>
      </c>
      <c r="C31" s="37"/>
      <c r="D31" s="37"/>
      <c r="E31" s="158"/>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row>
    <row r="32" spans="1:249" s="16" customFormat="1">
      <c r="A32" s="619"/>
      <c r="B32" s="509"/>
      <c r="E32" s="110"/>
      <c r="F32" s="29"/>
    </row>
    <row r="33" spans="1:6" s="46" customFormat="1" ht="22.5">
      <c r="A33" s="80"/>
      <c r="B33" s="24" t="s">
        <v>313</v>
      </c>
      <c r="E33" s="101"/>
    </row>
    <row r="34" spans="1:6" s="46" customFormat="1" ht="33.75">
      <c r="A34" s="80"/>
      <c r="B34" s="46" t="s">
        <v>92</v>
      </c>
      <c r="E34" s="101"/>
    </row>
    <row r="35" spans="1:6" s="16" customFormat="1" ht="56.25">
      <c r="A35" s="619"/>
      <c r="B35" s="559" t="s">
        <v>312</v>
      </c>
      <c r="E35" s="81"/>
    </row>
    <row r="36" spans="1:6" s="16" customFormat="1" ht="22.5">
      <c r="A36" s="619"/>
      <c r="B36" s="559" t="s">
        <v>196</v>
      </c>
      <c r="E36" s="81"/>
    </row>
    <row r="37" spans="1:6" s="26" customFormat="1" ht="11.25">
      <c r="A37" s="49"/>
      <c r="B37" s="37"/>
      <c r="C37" s="25"/>
      <c r="D37" s="25"/>
      <c r="E37" s="108"/>
      <c r="F37" s="36"/>
    </row>
    <row r="38" spans="1:6" s="47" customFormat="1" ht="24">
      <c r="A38" s="620">
        <f>COUNT($A$1:A37)+1</f>
        <v>1</v>
      </c>
      <c r="B38" s="336" t="s">
        <v>654</v>
      </c>
      <c r="C38" s="324"/>
      <c r="D38" s="324"/>
      <c r="E38" s="379"/>
      <c r="F38" s="382"/>
    </row>
    <row r="39" spans="1:6" s="47" customFormat="1" ht="33.75">
      <c r="A39" s="571"/>
      <c r="B39" s="46" t="s">
        <v>656</v>
      </c>
      <c r="C39" s="324"/>
      <c r="D39" s="324"/>
      <c r="E39" s="379"/>
      <c r="F39" s="382"/>
    </row>
    <row r="40" spans="1:6" s="46" customFormat="1" ht="33.75">
      <c r="A40" s="80"/>
      <c r="B40" s="46" t="s">
        <v>652</v>
      </c>
      <c r="E40" s="101"/>
    </row>
    <row r="41" spans="1:6" s="47" customFormat="1" ht="12">
      <c r="A41" s="571"/>
      <c r="B41" s="46" t="s">
        <v>209</v>
      </c>
      <c r="C41" s="324"/>
      <c r="D41" s="324"/>
      <c r="E41" s="379"/>
      <c r="F41" s="382"/>
    </row>
    <row r="42" spans="1:6" s="46" customFormat="1" ht="22.5">
      <c r="A42" s="80"/>
      <c r="B42" s="46" t="s">
        <v>17</v>
      </c>
      <c r="E42" s="101"/>
    </row>
    <row r="43" spans="1:6" s="47" customFormat="1" ht="12">
      <c r="A43" s="571"/>
      <c r="B43" s="46" t="s">
        <v>647</v>
      </c>
      <c r="C43" s="324"/>
      <c r="D43" s="324"/>
      <c r="E43" s="379"/>
      <c r="F43" s="382"/>
    </row>
    <row r="44" spans="1:6" s="39" customFormat="1" ht="11.25">
      <c r="A44" s="64"/>
      <c r="B44" s="46"/>
      <c r="C44" s="63" t="s">
        <v>8</v>
      </c>
      <c r="D44" s="40">
        <v>76.5</v>
      </c>
      <c r="E44" s="381"/>
      <c r="F44" s="38" t="str">
        <f>IF(OR(OR(E44=0,E44=""),OR(D44=0,D44="")),"",D44*E44)</f>
        <v/>
      </c>
    </row>
    <row r="45" spans="1:6" s="26" customFormat="1" ht="11.25">
      <c r="A45" s="49"/>
      <c r="B45" s="37"/>
      <c r="C45" s="25"/>
      <c r="D45" s="25"/>
      <c r="E45" s="108"/>
      <c r="F45" s="36"/>
    </row>
    <row r="46" spans="1:6" s="47" customFormat="1" ht="36">
      <c r="A46" s="620">
        <f>COUNT($A$1:A45)+1</f>
        <v>2</v>
      </c>
      <c r="B46" s="336" t="s">
        <v>655</v>
      </c>
      <c r="C46" s="324"/>
      <c r="D46" s="324"/>
      <c r="E46" s="379"/>
      <c r="F46" s="382"/>
    </row>
    <row r="47" spans="1:6" s="47" customFormat="1" ht="33.75">
      <c r="A47" s="571"/>
      <c r="B47" s="46" t="s">
        <v>653</v>
      </c>
      <c r="C47" s="324"/>
      <c r="D47" s="324"/>
      <c r="E47" s="379"/>
      <c r="F47" s="382"/>
    </row>
    <row r="48" spans="1:6" s="47" customFormat="1" ht="12">
      <c r="A48" s="571"/>
      <c r="B48" s="46" t="s">
        <v>209</v>
      </c>
      <c r="C48" s="324"/>
      <c r="D48" s="324"/>
      <c r="E48" s="379"/>
      <c r="F48" s="382"/>
    </row>
    <row r="49" spans="1:6" s="46" customFormat="1" ht="22.5">
      <c r="A49" s="80"/>
      <c r="B49" s="46" t="s">
        <v>17</v>
      </c>
      <c r="E49" s="101"/>
    </row>
    <row r="50" spans="1:6" s="47" customFormat="1" ht="12">
      <c r="A50" s="571"/>
      <c r="B50" s="46" t="s">
        <v>647</v>
      </c>
      <c r="C50" s="324"/>
      <c r="D50" s="324"/>
      <c r="E50" s="379"/>
      <c r="F50" s="382"/>
    </row>
    <row r="51" spans="1:6" s="39" customFormat="1" ht="11.25">
      <c r="A51" s="64"/>
      <c r="B51" s="46"/>
      <c r="C51" s="63" t="s">
        <v>8</v>
      </c>
      <c r="D51" s="40">
        <v>76.5</v>
      </c>
      <c r="E51" s="381"/>
      <c r="F51" s="38" t="str">
        <f>IF(OR(OR(E51=0,E51=""),OR(D51=0,D51="")),"",D51*E51)</f>
        <v/>
      </c>
    </row>
    <row r="52" spans="1:6" s="39" customFormat="1" ht="11.25">
      <c r="A52" s="64"/>
      <c r="B52" s="46"/>
      <c r="C52" s="63"/>
      <c r="D52" s="40"/>
      <c r="E52" s="381"/>
      <c r="F52" s="38"/>
    </row>
    <row r="53" spans="1:6" s="47" customFormat="1" ht="24">
      <c r="A53" s="620">
        <f>COUNT($A$1:A52)+1</f>
        <v>3</v>
      </c>
      <c r="B53" s="336" t="s">
        <v>210</v>
      </c>
      <c r="C53" s="324"/>
      <c r="D53" s="324"/>
      <c r="E53" s="379"/>
      <c r="F53" s="382"/>
    </row>
    <row r="54" spans="1:6" s="46" customFormat="1" ht="22.5">
      <c r="A54" s="80"/>
      <c r="B54" s="46" t="s">
        <v>657</v>
      </c>
      <c r="E54" s="101"/>
    </row>
    <row r="55" spans="1:6" s="46" customFormat="1" ht="11.25">
      <c r="A55" s="80"/>
      <c r="B55" s="46" t="s">
        <v>211</v>
      </c>
      <c r="E55" s="101"/>
    </row>
    <row r="56" spans="1:6" s="47" customFormat="1" ht="12">
      <c r="A56" s="571"/>
      <c r="B56" s="46" t="s">
        <v>659</v>
      </c>
      <c r="C56" s="324"/>
      <c r="D56" s="324"/>
      <c r="E56" s="379"/>
      <c r="F56" s="382"/>
    </row>
    <row r="57" spans="1:6" s="39" customFormat="1" ht="11.25">
      <c r="A57" s="64"/>
      <c r="B57" s="46"/>
      <c r="C57" s="63" t="s">
        <v>13</v>
      </c>
      <c r="D57" s="40">
        <v>6</v>
      </c>
      <c r="E57" s="381"/>
      <c r="F57" s="38" t="str">
        <f>IF(OR(OR(E57=0,E57=""),OR(D57=0,D57="")),"",D57*E57)</f>
        <v/>
      </c>
    </row>
    <row r="58" spans="1:6" s="39" customFormat="1" ht="11.25">
      <c r="A58" s="64"/>
      <c r="B58" s="46"/>
      <c r="C58" s="63"/>
      <c r="D58" s="40"/>
      <c r="E58" s="381"/>
      <c r="F58" s="38"/>
    </row>
    <row r="59" spans="1:6" s="47" customFormat="1" ht="24">
      <c r="A59" s="620">
        <f>COUNT($A$1:A58)+1</f>
        <v>4</v>
      </c>
      <c r="B59" s="336" t="s">
        <v>658</v>
      </c>
      <c r="C59" s="324"/>
      <c r="D59" s="324"/>
      <c r="E59" s="379"/>
      <c r="F59" s="382"/>
    </row>
    <row r="60" spans="1:6" s="47" customFormat="1" ht="22.5">
      <c r="A60" s="571"/>
      <c r="B60" s="46" t="s">
        <v>660</v>
      </c>
      <c r="C60" s="324"/>
      <c r="D60" s="324"/>
      <c r="E60" s="379"/>
      <c r="F60" s="382"/>
    </row>
    <row r="61" spans="1:6" s="46" customFormat="1" ht="22.5">
      <c r="A61" s="80"/>
      <c r="B61" s="46" t="s">
        <v>17</v>
      </c>
      <c r="E61" s="101"/>
    </row>
    <row r="62" spans="1:6" s="47" customFormat="1" ht="12">
      <c r="A62" s="571"/>
      <c r="B62" s="46" t="s">
        <v>647</v>
      </c>
      <c r="C62" s="324"/>
      <c r="D62" s="324"/>
      <c r="E62" s="379"/>
      <c r="F62" s="382"/>
    </row>
    <row r="63" spans="1:6" s="39" customFormat="1" ht="11.25">
      <c r="A63" s="64"/>
      <c r="B63" s="46"/>
      <c r="C63" s="63" t="s">
        <v>8</v>
      </c>
      <c r="D63" s="40">
        <v>5</v>
      </c>
      <c r="E63" s="381"/>
      <c r="F63" s="38" t="str">
        <f>IF(OR(OR(E63=0,E63=""),OR(D63=0,D63="")),"",D63*E63)</f>
        <v/>
      </c>
    </row>
    <row r="64" spans="1:6" s="39" customFormat="1" ht="11.25">
      <c r="A64" s="64"/>
      <c r="B64" s="46"/>
      <c r="C64" s="63"/>
      <c r="D64" s="40"/>
      <c r="E64" s="381"/>
      <c r="F64" s="38"/>
    </row>
    <row r="65" spans="1:6" s="47" customFormat="1" ht="24">
      <c r="A65" s="620">
        <f>COUNT($A$1:A64)+1</f>
        <v>5</v>
      </c>
      <c r="B65" s="336" t="s">
        <v>729</v>
      </c>
      <c r="C65" s="324"/>
      <c r="D65" s="324"/>
      <c r="E65" s="379"/>
      <c r="F65" s="382"/>
    </row>
    <row r="66" spans="1:6" s="47" customFormat="1" ht="78.75">
      <c r="A66" s="571"/>
      <c r="B66" s="46" t="s">
        <v>727</v>
      </c>
      <c r="C66" s="324"/>
      <c r="D66" s="324"/>
      <c r="E66" s="379"/>
      <c r="F66" s="382"/>
    </row>
    <row r="67" spans="1:6" s="46" customFormat="1" ht="22.5">
      <c r="A67" s="80"/>
      <c r="B67" s="46" t="s">
        <v>17</v>
      </c>
      <c r="E67" s="101"/>
    </row>
    <row r="68" spans="1:6" s="47" customFormat="1" ht="12">
      <c r="A68" s="571"/>
      <c r="B68" s="46" t="s">
        <v>647</v>
      </c>
      <c r="C68" s="324"/>
      <c r="D68" s="324"/>
      <c r="E68" s="379"/>
      <c r="F68" s="382"/>
    </row>
    <row r="69" spans="1:6" s="39" customFormat="1" ht="22.5">
      <c r="A69" s="64" t="s">
        <v>41</v>
      </c>
      <c r="B69" s="127" t="s">
        <v>728</v>
      </c>
      <c r="C69" s="63" t="s">
        <v>8</v>
      </c>
      <c r="D69" s="40">
        <v>4</v>
      </c>
      <c r="E69" s="381"/>
      <c r="F69" s="38" t="str">
        <f>IF(OR(OR(E69=0,E69=""),OR(D69=0,D69="")),"",D69*E69)</f>
        <v/>
      </c>
    </row>
    <row r="70" spans="1:6" s="39" customFormat="1" ht="22.5">
      <c r="A70" s="64" t="s">
        <v>42</v>
      </c>
      <c r="B70" s="127" t="s">
        <v>730</v>
      </c>
      <c r="C70" s="63" t="s">
        <v>8</v>
      </c>
      <c r="D70" s="40">
        <v>6</v>
      </c>
      <c r="E70" s="381"/>
      <c r="F70" s="38" t="str">
        <f t="shared" ref="F70:F73" si="0">IF(OR(OR(E70=0,E70=""),OR(D70=0,D70="")),"",D70*E70)</f>
        <v/>
      </c>
    </row>
    <row r="71" spans="1:6" s="39" customFormat="1" ht="22.5">
      <c r="A71" s="64" t="s">
        <v>40</v>
      </c>
      <c r="B71" s="127" t="s">
        <v>731</v>
      </c>
      <c r="C71" s="63" t="s">
        <v>8</v>
      </c>
      <c r="D71" s="40">
        <v>2</v>
      </c>
      <c r="E71" s="381"/>
      <c r="F71" s="38" t="str">
        <f t="shared" si="0"/>
        <v/>
      </c>
    </row>
    <row r="72" spans="1:6" s="39" customFormat="1" ht="22.5">
      <c r="A72" s="64" t="s">
        <v>43</v>
      </c>
      <c r="B72" s="127" t="s">
        <v>732</v>
      </c>
      <c r="C72" s="63" t="s">
        <v>8</v>
      </c>
      <c r="D72" s="40">
        <v>3</v>
      </c>
      <c r="E72" s="381"/>
      <c r="F72" s="38" t="str">
        <f t="shared" si="0"/>
        <v/>
      </c>
    </row>
    <row r="73" spans="1:6" s="39" customFormat="1" ht="22.5">
      <c r="A73" s="64" t="s">
        <v>44</v>
      </c>
      <c r="B73" s="127" t="s">
        <v>733</v>
      </c>
      <c r="C73" s="63" t="s">
        <v>8</v>
      </c>
      <c r="D73" s="40">
        <v>3</v>
      </c>
      <c r="E73" s="381"/>
      <c r="F73" s="38" t="str">
        <f t="shared" si="0"/>
        <v/>
      </c>
    </row>
    <row r="74" spans="1:6" s="39" customFormat="1" ht="11.25" customHeight="1">
      <c r="A74" s="64"/>
      <c r="B74" s="127"/>
      <c r="C74" s="63"/>
      <c r="D74" s="40"/>
      <c r="E74" s="381"/>
      <c r="F74" s="38"/>
    </row>
    <row r="75" spans="1:6" s="39" customFormat="1" ht="11.25" customHeight="1">
      <c r="A75" s="64"/>
      <c r="B75" s="46"/>
      <c r="C75" s="63"/>
      <c r="D75" s="40"/>
      <c r="E75" s="381"/>
      <c r="F75" s="38"/>
    </row>
    <row r="76" spans="1:6" s="47" customFormat="1" ht="24">
      <c r="A76" s="620">
        <f>COUNT($A$1:A75)+1</f>
        <v>6</v>
      </c>
      <c r="B76" s="336" t="s">
        <v>670</v>
      </c>
      <c r="C76" s="324"/>
      <c r="D76" s="324"/>
      <c r="E76" s="379"/>
      <c r="F76" s="382"/>
    </row>
    <row r="77" spans="1:6" s="47" customFormat="1" ht="22.5">
      <c r="A77" s="571"/>
      <c r="B77" s="46" t="s">
        <v>671</v>
      </c>
      <c r="C77" s="324"/>
      <c r="D77" s="324"/>
      <c r="E77" s="379"/>
      <c r="F77" s="382"/>
    </row>
    <row r="78" spans="1:6" s="46" customFormat="1" ht="22.5">
      <c r="A78" s="80"/>
      <c r="B78" s="46" t="s">
        <v>17</v>
      </c>
      <c r="E78" s="101"/>
    </row>
    <row r="79" spans="1:6" s="47" customFormat="1" ht="11.25" customHeight="1">
      <c r="A79" s="571"/>
      <c r="B79" s="46" t="s">
        <v>647</v>
      </c>
      <c r="C79" s="324"/>
      <c r="D79" s="324"/>
      <c r="E79" s="379"/>
      <c r="F79" s="382"/>
    </row>
    <row r="80" spans="1:6" s="39" customFormat="1" ht="11.25" customHeight="1">
      <c r="A80" s="64"/>
      <c r="B80" s="46"/>
      <c r="C80" s="63" t="s">
        <v>8</v>
      </c>
      <c r="D80" s="40">
        <v>130.9</v>
      </c>
      <c r="E80" s="381"/>
      <c r="F80" s="38" t="str">
        <f>IF(OR(OR(E80=0,E80=""),OR(D80=0,D80="")),"",D80*E80)</f>
        <v/>
      </c>
    </row>
    <row r="81" spans="1:6" s="39" customFormat="1" ht="11.25" customHeight="1">
      <c r="A81" s="64"/>
      <c r="B81" s="46"/>
      <c r="C81" s="63"/>
      <c r="D81" s="40"/>
      <c r="E81" s="381"/>
      <c r="F81" s="38"/>
    </row>
    <row r="82" spans="1:6" s="47" customFormat="1" ht="12">
      <c r="A82" s="620">
        <f>COUNT($A$1:A81)+1</f>
        <v>7</v>
      </c>
      <c r="B82" s="336" t="s">
        <v>661</v>
      </c>
      <c r="C82" s="324"/>
      <c r="D82" s="324"/>
      <c r="E82" s="379"/>
      <c r="F82" s="382"/>
    </row>
    <row r="83" spans="1:6" s="46" customFormat="1" ht="45">
      <c r="A83" s="80"/>
      <c r="B83" s="46" t="s">
        <v>314</v>
      </c>
      <c r="E83" s="101"/>
    </row>
    <row r="84" spans="1:6" s="46" customFormat="1" ht="11.25">
      <c r="A84" s="80"/>
      <c r="B84" s="46" t="s">
        <v>211</v>
      </c>
      <c r="E84" s="101"/>
    </row>
    <row r="85" spans="1:6" s="46" customFormat="1" ht="22.5">
      <c r="A85" s="80"/>
      <c r="B85" s="46" t="s">
        <v>17</v>
      </c>
      <c r="E85" s="101"/>
    </row>
    <row r="86" spans="1:6" s="39" customFormat="1" ht="11.25">
      <c r="A86" s="64" t="s">
        <v>41</v>
      </c>
      <c r="B86" s="73" t="s">
        <v>315</v>
      </c>
      <c r="C86" s="63" t="s">
        <v>8</v>
      </c>
      <c r="D86" s="40">
        <v>59.8</v>
      </c>
      <c r="E86" s="381"/>
      <c r="F86" s="38" t="str">
        <f>IF(OR(OR(E86=0,E86=""),OR(D86=0,D86="")),"",D86*E86)</f>
        <v/>
      </c>
    </row>
    <row r="87" spans="1:6" s="39" customFormat="1" ht="22.5">
      <c r="A87" s="64" t="s">
        <v>42</v>
      </c>
      <c r="B87" s="73" t="s">
        <v>316</v>
      </c>
      <c r="C87" s="63" t="s">
        <v>12</v>
      </c>
      <c r="D87" s="40">
        <v>6</v>
      </c>
      <c r="E87" s="381"/>
      <c r="F87" s="38" t="str">
        <f>IF(OR(OR(E87=0,E87=""),OR(D87=0,D87="")),"",D87*E87)</f>
        <v/>
      </c>
    </row>
    <row r="88" spans="1:6" s="39" customFormat="1" ht="11.25" customHeight="1">
      <c r="A88" s="64"/>
      <c r="B88" s="46"/>
      <c r="C88" s="63"/>
      <c r="D88" s="40"/>
      <c r="E88" s="381"/>
      <c r="F88" s="38"/>
    </row>
    <row r="89" spans="1:6" ht="36">
      <c r="A89" s="620">
        <f>COUNT($A$1:A88)+1</f>
        <v>8</v>
      </c>
      <c r="B89" s="336" t="s">
        <v>1324</v>
      </c>
      <c r="C89" s="32"/>
      <c r="D89" s="464"/>
      <c r="E89" s="477"/>
      <c r="F89" s="41"/>
    </row>
    <row r="90" spans="1:6" ht="22.5">
      <c r="A90" s="572"/>
      <c r="B90" s="46" t="s">
        <v>1325</v>
      </c>
      <c r="C90" s="32"/>
      <c r="D90" s="464"/>
      <c r="E90" s="477"/>
      <c r="F90" s="41"/>
    </row>
    <row r="91" spans="1:6" ht="22.5">
      <c r="A91" s="572"/>
      <c r="B91" s="46" t="s">
        <v>17</v>
      </c>
      <c r="C91" s="32"/>
      <c r="D91" s="464"/>
      <c r="E91" s="477"/>
      <c r="F91" s="41"/>
    </row>
    <row r="92" spans="1:6" ht="11.25" customHeight="1">
      <c r="A92" s="572"/>
      <c r="B92" s="24" t="s">
        <v>1331</v>
      </c>
      <c r="C92" s="63"/>
      <c r="D92" s="40"/>
      <c r="E92" s="381"/>
      <c r="F92" s="38" t="str">
        <f>IF(OR(OR(E92=0,E92=""),OR(D92=0,D92="")),"",D92*E92)</f>
        <v/>
      </c>
    </row>
    <row r="93" spans="1:6" ht="11.25" customHeight="1">
      <c r="A93" s="64" t="s">
        <v>41</v>
      </c>
      <c r="B93" s="24" t="s">
        <v>1326</v>
      </c>
      <c r="C93" s="63" t="s">
        <v>8</v>
      </c>
      <c r="D93" s="40">
        <v>32</v>
      </c>
      <c r="E93" s="381"/>
      <c r="F93" s="38" t="str">
        <f>IF(OR(OR(E93=0,E93=""),OR(D93=0,D93="")),"",D93*E93)</f>
        <v/>
      </c>
    </row>
    <row r="94" spans="1:6" ht="11.25" customHeight="1">
      <c r="A94" s="64" t="s">
        <v>42</v>
      </c>
      <c r="B94" s="24" t="s">
        <v>1327</v>
      </c>
      <c r="C94" s="63" t="s">
        <v>8</v>
      </c>
      <c r="D94" s="40">
        <v>18</v>
      </c>
      <c r="E94" s="381"/>
      <c r="F94" s="38" t="str">
        <f>IF(OR(OR(E94=0,E94=""),OR(D94=0,D94="")),"",D94*E94)</f>
        <v/>
      </c>
    </row>
    <row r="95" spans="1:6" s="39" customFormat="1" ht="11.25" customHeight="1">
      <c r="A95" s="64"/>
      <c r="B95" s="46"/>
      <c r="C95" s="63"/>
      <c r="D95" s="40"/>
      <c r="E95" s="381"/>
      <c r="F95" s="38"/>
    </row>
    <row r="96" spans="1:6">
      <c r="A96" s="620">
        <f>COUNT($A$1:A95)+1</f>
        <v>9</v>
      </c>
      <c r="B96" s="336" t="s">
        <v>1328</v>
      </c>
      <c r="C96" s="32"/>
      <c r="D96" s="464"/>
      <c r="E96" s="477"/>
      <c r="F96" s="41"/>
    </row>
    <row r="97" spans="1:6" ht="33.75">
      <c r="A97" s="572"/>
      <c r="B97" s="46" t="s">
        <v>1329</v>
      </c>
      <c r="C97" s="32"/>
      <c r="D97" s="464"/>
      <c r="E97" s="477"/>
      <c r="F97" s="41"/>
    </row>
    <row r="98" spans="1:6" ht="22.5">
      <c r="A98" s="572"/>
      <c r="B98" s="46" t="s">
        <v>17</v>
      </c>
      <c r="C98" s="32"/>
      <c r="D98" s="464"/>
      <c r="E98" s="477"/>
      <c r="F98" s="41"/>
    </row>
    <row r="99" spans="1:6" ht="11.25" customHeight="1">
      <c r="A99" s="572"/>
      <c r="B99" s="24" t="s">
        <v>1332</v>
      </c>
      <c r="C99" s="63"/>
      <c r="D99" s="40"/>
      <c r="E99" s="381"/>
      <c r="F99" s="38" t="str">
        <f t="shared" ref="F99:F105" si="1">IF(OR(OR(E99=0,E99=""),OR(D99=0,D99="")),"",D99*E99)</f>
        <v/>
      </c>
    </row>
    <row r="100" spans="1:6" s="39" customFormat="1" ht="11.25" customHeight="1">
      <c r="A100" s="64"/>
      <c r="B100" s="73" t="s">
        <v>1305</v>
      </c>
      <c r="C100" s="65"/>
      <c r="D100" s="66"/>
      <c r="E100" s="430"/>
      <c r="F100" s="38" t="str">
        <f t="shared" si="1"/>
        <v/>
      </c>
    </row>
    <row r="101" spans="1:6" s="39" customFormat="1" ht="33.75">
      <c r="A101" s="64" t="s">
        <v>41</v>
      </c>
      <c r="B101" s="73" t="s">
        <v>1142</v>
      </c>
      <c r="C101" s="65" t="s">
        <v>8</v>
      </c>
      <c r="D101" s="66">
        <v>47.8</v>
      </c>
      <c r="E101" s="430"/>
      <c r="F101" s="38" t="str">
        <f t="shared" si="1"/>
        <v/>
      </c>
    </row>
    <row r="102" spans="1:6" s="39" customFormat="1" ht="45">
      <c r="A102" s="64" t="s">
        <v>42</v>
      </c>
      <c r="B102" s="73" t="s">
        <v>1140</v>
      </c>
      <c r="C102" s="65" t="s">
        <v>8</v>
      </c>
      <c r="D102" s="66">
        <v>65</v>
      </c>
      <c r="E102" s="430"/>
      <c r="F102" s="38" t="str">
        <f t="shared" si="1"/>
        <v/>
      </c>
    </row>
    <row r="103" spans="1:6" s="39" customFormat="1" ht="33.75">
      <c r="A103" s="64" t="s">
        <v>40</v>
      </c>
      <c r="B103" s="73" t="s">
        <v>1330</v>
      </c>
      <c r="C103" s="65" t="s">
        <v>8</v>
      </c>
      <c r="D103" s="66">
        <v>47.8</v>
      </c>
      <c r="E103" s="430"/>
      <c r="F103" s="38" t="str">
        <f t="shared" si="1"/>
        <v/>
      </c>
    </row>
    <row r="104" spans="1:6" s="39" customFormat="1" ht="33.75">
      <c r="A104" s="64" t="s">
        <v>43</v>
      </c>
      <c r="B104" s="73" t="s">
        <v>1139</v>
      </c>
      <c r="C104" s="65" t="s">
        <v>8</v>
      </c>
      <c r="D104" s="66">
        <v>74</v>
      </c>
      <c r="E104" s="430"/>
      <c r="F104" s="38" t="str">
        <f t="shared" si="1"/>
        <v/>
      </c>
    </row>
    <row r="105" spans="1:6" s="39" customFormat="1" ht="11.25">
      <c r="A105" s="64" t="s">
        <v>44</v>
      </c>
      <c r="B105" s="73" t="s">
        <v>1026</v>
      </c>
      <c r="C105" s="65" t="s">
        <v>8</v>
      </c>
      <c r="D105" s="66">
        <v>74</v>
      </c>
      <c r="E105" s="430"/>
      <c r="F105" s="38" t="str">
        <f t="shared" si="1"/>
        <v/>
      </c>
    </row>
    <row r="106" spans="1:6">
      <c r="A106" s="50"/>
      <c r="B106" s="373"/>
      <c r="C106" s="23"/>
      <c r="E106" s="107"/>
    </row>
    <row r="107" spans="1:6" s="48" customFormat="1" ht="15.75">
      <c r="A107" s="120" t="str">
        <f>A4</f>
        <v>B.IV.</v>
      </c>
      <c r="B107" s="116" t="s">
        <v>69</v>
      </c>
      <c r="C107" s="119"/>
      <c r="D107" s="118"/>
      <c r="E107" s="119"/>
      <c r="F107" s="117" t="str">
        <f>IF(SUM(F1:F106)&gt;0,SUM(F1:F106),"")</f>
        <v/>
      </c>
    </row>
    <row r="110" spans="1:6">
      <c r="B110" s="573"/>
      <c r="C110" s="16"/>
      <c r="D110" s="574"/>
    </row>
    <row r="111" spans="1:6">
      <c r="B111" s="45"/>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2" manualBreakCount="2">
    <brk id="37" max="5" man="1"/>
    <brk id="7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2"/>
  <sheetViews>
    <sheetView view="pageBreakPreview" topLeftCell="A46" zoomScale="118" zoomScaleNormal="80" zoomScaleSheetLayoutView="118" workbookViewId="0">
      <selection activeCell="B51" sqref="B51:D51"/>
    </sheetView>
  </sheetViews>
  <sheetFormatPr defaultColWidth="9.140625" defaultRowHeight="15"/>
  <cols>
    <col min="1" max="1" width="2.7109375" style="222" bestFit="1" customWidth="1"/>
    <col min="2" max="2" width="57.85546875" style="222" customWidth="1"/>
    <col min="3" max="16384" width="9.140625" style="222"/>
  </cols>
  <sheetData>
    <row r="1" spans="1:5">
      <c r="A1" s="242"/>
      <c r="B1" s="243"/>
      <c r="C1" s="244"/>
      <c r="D1" s="244"/>
      <c r="E1" s="245"/>
    </row>
    <row r="2" spans="1:5">
      <c r="A2" s="242"/>
      <c r="B2" s="313" t="s">
        <v>1427</v>
      </c>
      <c r="C2" s="244"/>
      <c r="D2" s="244"/>
      <c r="E2" s="245"/>
    </row>
    <row r="3" spans="1:5">
      <c r="A3" s="242"/>
      <c r="B3" s="243"/>
      <c r="C3" s="244"/>
      <c r="D3" s="244"/>
      <c r="E3" s="245"/>
    </row>
    <row r="4" spans="1:5" ht="63" customHeight="1">
      <c r="A4" s="246"/>
      <c r="B4" s="1116" t="s">
        <v>1428</v>
      </c>
      <c r="C4" s="1116"/>
      <c r="D4" s="1116"/>
      <c r="E4" s="247"/>
    </row>
    <row r="5" spans="1:5" ht="96.95" customHeight="1">
      <c r="A5" s="246"/>
      <c r="B5" s="1116" t="s">
        <v>1429</v>
      </c>
      <c r="C5" s="1116"/>
      <c r="D5" s="1116"/>
      <c r="E5" s="247"/>
    </row>
    <row r="6" spans="1:5" ht="27" customHeight="1">
      <c r="A6" s="246"/>
      <c r="B6" s="1117" t="s">
        <v>1430</v>
      </c>
      <c r="C6" s="1117"/>
      <c r="D6" s="1117"/>
      <c r="E6" s="247"/>
    </row>
    <row r="7" spans="1:5" ht="86.1" customHeight="1">
      <c r="A7" s="246"/>
      <c r="B7" s="1117" t="s">
        <v>2521</v>
      </c>
      <c r="C7" s="1117"/>
      <c r="D7" s="1117"/>
      <c r="E7" s="247"/>
    </row>
    <row r="8" spans="1:5" ht="57.95" customHeight="1">
      <c r="A8" s="246"/>
      <c r="B8" s="1116" t="s">
        <v>1431</v>
      </c>
      <c r="C8" s="1116"/>
      <c r="D8" s="1116"/>
      <c r="E8" s="247"/>
    </row>
    <row r="9" spans="1:5" ht="90" customHeight="1">
      <c r="A9" s="246"/>
      <c r="B9" s="1116" t="s">
        <v>1432</v>
      </c>
      <c r="C9" s="1116"/>
      <c r="D9" s="1116"/>
      <c r="E9" s="247"/>
    </row>
    <row r="10" spans="1:5" ht="69.75" customHeight="1">
      <c r="A10" s="246"/>
      <c r="B10" s="1116" t="s">
        <v>1433</v>
      </c>
      <c r="C10" s="1116"/>
      <c r="D10" s="1116"/>
      <c r="E10" s="247"/>
    </row>
    <row r="11" spans="1:5" ht="33" customHeight="1">
      <c r="A11" s="246"/>
      <c r="B11" s="1117" t="s">
        <v>1434</v>
      </c>
      <c r="C11" s="1117"/>
      <c r="D11" s="1117"/>
      <c r="E11" s="247"/>
    </row>
    <row r="12" spans="1:5" ht="106.5" customHeight="1">
      <c r="A12" s="246"/>
      <c r="B12" s="1116" t="s">
        <v>1435</v>
      </c>
      <c r="C12" s="1116"/>
      <c r="D12" s="1116"/>
      <c r="E12" s="247"/>
    </row>
    <row r="13" spans="1:5" ht="183.75" customHeight="1">
      <c r="A13" s="246"/>
      <c r="B13" s="1117" t="s">
        <v>1436</v>
      </c>
      <c r="C13" s="1117"/>
      <c r="D13" s="1117"/>
      <c r="E13" s="247"/>
    </row>
    <row r="14" spans="1:5" ht="87" customHeight="1">
      <c r="A14" s="246"/>
      <c r="B14" s="1117" t="s">
        <v>1437</v>
      </c>
      <c r="C14" s="1117"/>
      <c r="D14" s="1117"/>
      <c r="E14" s="247"/>
    </row>
    <row r="15" spans="1:5" ht="366.95" customHeight="1">
      <c r="A15" s="246"/>
      <c r="B15" s="1116" t="s">
        <v>1438</v>
      </c>
      <c r="C15" s="1116"/>
      <c r="D15" s="1116"/>
      <c r="E15" s="247"/>
    </row>
    <row r="16" spans="1:5" ht="224.1" customHeight="1">
      <c r="A16" s="246"/>
      <c r="B16" s="1116" t="s">
        <v>1439</v>
      </c>
      <c r="C16" s="1116"/>
      <c r="D16" s="1116"/>
      <c r="E16" s="247"/>
    </row>
    <row r="17" spans="1:5" ht="360" customHeight="1">
      <c r="A17" s="246"/>
      <c r="B17" s="1116" t="s">
        <v>1440</v>
      </c>
      <c r="C17" s="1116"/>
      <c r="D17" s="1116"/>
      <c r="E17" s="247"/>
    </row>
    <row r="18" spans="1:5" ht="93" customHeight="1">
      <c r="A18" s="246"/>
      <c r="B18" s="1116" t="s">
        <v>1441</v>
      </c>
      <c r="C18" s="1116"/>
      <c r="D18" s="1116"/>
      <c r="E18" s="247"/>
    </row>
    <row r="19" spans="1:5" ht="153" customHeight="1">
      <c r="A19" s="246"/>
      <c r="B19" s="1117" t="s">
        <v>1442</v>
      </c>
      <c r="C19" s="1117"/>
      <c r="D19" s="1117"/>
      <c r="E19" s="247"/>
    </row>
    <row r="20" spans="1:5">
      <c r="A20" s="246"/>
      <c r="B20" s="1116"/>
      <c r="C20" s="1116"/>
      <c r="D20" s="1116"/>
      <c r="E20" s="247"/>
    </row>
    <row r="21" spans="1:5">
      <c r="A21" s="248" t="s">
        <v>1443</v>
      </c>
      <c r="B21" s="1115" t="s">
        <v>18</v>
      </c>
      <c r="C21" s="1115"/>
      <c r="D21" s="1115"/>
      <c r="E21" s="247"/>
    </row>
    <row r="22" spans="1:5" ht="141" customHeight="1">
      <c r="A22" s="246"/>
      <c r="B22" s="1116" t="s">
        <v>1444</v>
      </c>
      <c r="C22" s="1116"/>
      <c r="D22" s="1116"/>
      <c r="E22" s="247"/>
    </row>
    <row r="23" spans="1:5" ht="48.95" customHeight="1">
      <c r="A23" s="246"/>
      <c r="B23" s="1113" t="s">
        <v>1445</v>
      </c>
      <c r="C23" s="1113"/>
      <c r="D23" s="1113"/>
      <c r="E23" s="247"/>
    </row>
    <row r="24" spans="1:5" ht="96" customHeight="1">
      <c r="A24" s="246"/>
      <c r="B24" s="1111" t="s">
        <v>1446</v>
      </c>
      <c r="C24" s="1111"/>
      <c r="D24" s="1111"/>
      <c r="E24" s="247"/>
    </row>
    <row r="25" spans="1:5" ht="140.1" customHeight="1">
      <c r="A25" s="246"/>
      <c r="B25" s="1113" t="s">
        <v>1447</v>
      </c>
      <c r="C25" s="1113"/>
      <c r="D25" s="1113"/>
      <c r="E25" s="247"/>
    </row>
    <row r="26" spans="1:5" ht="66" customHeight="1">
      <c r="A26" s="246"/>
      <c r="B26" s="1113" t="s">
        <v>1448</v>
      </c>
      <c r="C26" s="1113"/>
      <c r="D26" s="1113"/>
      <c r="E26" s="247"/>
    </row>
    <row r="27" spans="1:5" ht="80.099999999999994" customHeight="1">
      <c r="A27" s="246"/>
      <c r="B27" s="1113" t="s">
        <v>1449</v>
      </c>
      <c r="C27" s="1113"/>
      <c r="D27" s="1113"/>
      <c r="E27" s="247"/>
    </row>
    <row r="28" spans="1:5" ht="95.1" customHeight="1">
      <c r="A28" s="246"/>
      <c r="B28" s="1111" t="s">
        <v>1450</v>
      </c>
      <c r="C28" s="1111"/>
      <c r="D28" s="1111"/>
      <c r="E28" s="247"/>
    </row>
    <row r="29" spans="1:5" ht="48" customHeight="1">
      <c r="A29" s="249"/>
      <c r="B29" s="1111" t="s">
        <v>1451</v>
      </c>
      <c r="C29" s="1111"/>
      <c r="D29" s="1111"/>
      <c r="E29" s="250"/>
    </row>
    <row r="30" spans="1:5" ht="78.95" customHeight="1">
      <c r="A30" s="246"/>
      <c r="B30" s="1113" t="s">
        <v>1452</v>
      </c>
      <c r="C30" s="1113"/>
      <c r="D30" s="1113"/>
      <c r="E30" s="247"/>
    </row>
    <row r="31" spans="1:5" ht="48" customHeight="1">
      <c r="A31" s="246"/>
      <c r="B31" s="1111" t="s">
        <v>1453</v>
      </c>
      <c r="C31" s="1111"/>
      <c r="D31" s="1111"/>
      <c r="E31" s="247"/>
    </row>
    <row r="32" spans="1:5" ht="65.099999999999994" customHeight="1">
      <c r="A32" s="246"/>
      <c r="B32" s="1111" t="s">
        <v>1454</v>
      </c>
      <c r="C32" s="1111"/>
      <c r="D32" s="1111"/>
      <c r="E32" s="247"/>
    </row>
    <row r="33" spans="1:5" ht="108.95" customHeight="1">
      <c r="A33" s="246"/>
      <c r="B33" s="1111" t="s">
        <v>1455</v>
      </c>
      <c r="C33" s="1111"/>
      <c r="D33" s="1111"/>
      <c r="E33" s="247"/>
    </row>
    <row r="34" spans="1:5" ht="95.1" customHeight="1">
      <c r="A34" s="246"/>
      <c r="B34" s="1111" t="s">
        <v>1456</v>
      </c>
      <c r="C34" s="1111"/>
      <c r="D34" s="1111"/>
      <c r="E34" s="247"/>
    </row>
    <row r="35" spans="1:5" ht="51.95" customHeight="1">
      <c r="A35" s="246"/>
      <c r="B35" s="1111" t="s">
        <v>1457</v>
      </c>
      <c r="C35" s="1111"/>
      <c r="D35" s="1111"/>
      <c r="E35" s="247"/>
    </row>
    <row r="36" spans="1:5" ht="170.25" customHeight="1">
      <c r="A36" s="246"/>
      <c r="B36" s="1111" t="s">
        <v>1458</v>
      </c>
      <c r="C36" s="1111"/>
      <c r="D36" s="1111"/>
      <c r="E36" s="247"/>
    </row>
    <row r="37" spans="1:5">
      <c r="A37" s="246"/>
      <c r="B37" s="1116"/>
      <c r="C37" s="1116"/>
      <c r="D37" s="1116"/>
      <c r="E37" s="247"/>
    </row>
    <row r="38" spans="1:5">
      <c r="A38" s="248" t="s">
        <v>1459</v>
      </c>
      <c r="B38" s="1115" t="s">
        <v>19</v>
      </c>
      <c r="C38" s="1115"/>
      <c r="D38" s="1115"/>
      <c r="E38" s="247"/>
    </row>
    <row r="39" spans="1:5" ht="114.95" customHeight="1">
      <c r="A39" s="246"/>
      <c r="B39" s="1111" t="s">
        <v>1460</v>
      </c>
      <c r="C39" s="1111"/>
      <c r="D39" s="1111"/>
      <c r="E39" s="247"/>
    </row>
    <row r="40" spans="1:5">
      <c r="A40" s="246"/>
      <c r="B40" s="251"/>
      <c r="C40" s="251"/>
      <c r="D40" s="251"/>
      <c r="E40" s="247"/>
    </row>
    <row r="41" spans="1:5">
      <c r="A41" s="248" t="s">
        <v>1461</v>
      </c>
      <c r="B41" s="1115" t="s">
        <v>20</v>
      </c>
      <c r="C41" s="1115"/>
      <c r="D41" s="1115"/>
      <c r="E41" s="247"/>
    </row>
    <row r="42" spans="1:5" ht="129.94999999999999" customHeight="1">
      <c r="A42" s="246"/>
      <c r="B42" s="1111" t="s">
        <v>1462</v>
      </c>
      <c r="C42" s="1111"/>
      <c r="D42" s="1111"/>
      <c r="E42" s="247"/>
    </row>
    <row r="43" spans="1:5">
      <c r="A43" s="246"/>
      <c r="B43" s="1116"/>
      <c r="C43" s="1116"/>
      <c r="D43" s="1116"/>
      <c r="E43" s="247"/>
    </row>
    <row r="44" spans="1:5">
      <c r="A44" s="248" t="s">
        <v>1463</v>
      </c>
      <c r="B44" s="1115" t="s">
        <v>21</v>
      </c>
      <c r="C44" s="1115"/>
      <c r="D44" s="1115"/>
      <c r="E44" s="247"/>
    </row>
    <row r="45" spans="1:5" ht="113.1" customHeight="1">
      <c r="A45" s="246"/>
      <c r="B45" s="1113" t="s">
        <v>1464</v>
      </c>
      <c r="C45" s="1113"/>
      <c r="D45" s="1113"/>
      <c r="E45" s="247"/>
    </row>
    <row r="46" spans="1:5">
      <c r="A46" s="246"/>
      <c r="B46" s="1116"/>
      <c r="C46" s="1116"/>
      <c r="D46" s="1116"/>
      <c r="E46" s="247"/>
    </row>
    <row r="47" spans="1:5">
      <c r="A47" s="248" t="s">
        <v>1465</v>
      </c>
      <c r="B47" s="1115" t="s">
        <v>22</v>
      </c>
      <c r="C47" s="1115"/>
      <c r="D47" s="1115"/>
      <c r="E47" s="247"/>
    </row>
    <row r="48" spans="1:5" ht="96.95" customHeight="1">
      <c r="A48" s="246"/>
      <c r="B48" s="1111" t="s">
        <v>1466</v>
      </c>
      <c r="C48" s="1111"/>
      <c r="D48" s="1111"/>
      <c r="E48" s="247"/>
    </row>
    <row r="49" spans="1:5">
      <c r="A49" s="248"/>
      <c r="B49" s="1115"/>
      <c r="C49" s="1115"/>
      <c r="D49" s="1115"/>
      <c r="E49" s="247"/>
    </row>
    <row r="50" spans="1:5">
      <c r="A50" s="248" t="s">
        <v>1467</v>
      </c>
      <c r="B50" s="1115" t="s">
        <v>23</v>
      </c>
      <c r="C50" s="1115"/>
      <c r="D50" s="1115"/>
      <c r="E50" s="247"/>
    </row>
    <row r="51" spans="1:5" ht="51" customHeight="1">
      <c r="A51" s="246"/>
      <c r="B51" s="1111" t="s">
        <v>1468</v>
      </c>
      <c r="C51" s="1111"/>
      <c r="D51" s="1111"/>
      <c r="E51" s="247"/>
    </row>
    <row r="52" spans="1:5">
      <c r="A52" s="248"/>
      <c r="B52" s="1115"/>
      <c r="C52" s="1115"/>
      <c r="D52" s="1115"/>
      <c r="E52" s="247"/>
    </row>
    <row r="53" spans="1:5">
      <c r="A53" s="248" t="s">
        <v>1469</v>
      </c>
      <c r="B53" s="1115" t="s">
        <v>24</v>
      </c>
      <c r="C53" s="1115"/>
      <c r="D53" s="1115"/>
      <c r="E53" s="247"/>
    </row>
    <row r="54" spans="1:5" ht="93.75" customHeight="1">
      <c r="A54" s="246"/>
      <c r="B54" s="1113" t="s">
        <v>1470</v>
      </c>
      <c r="C54" s="1113"/>
      <c r="D54" s="1113"/>
      <c r="E54" s="247"/>
    </row>
    <row r="55" spans="1:5">
      <c r="A55" s="248"/>
      <c r="B55" s="1115"/>
      <c r="C55" s="1115"/>
      <c r="D55" s="1115"/>
      <c r="E55" s="247"/>
    </row>
    <row r="56" spans="1:5">
      <c r="A56" s="248" t="s">
        <v>1471</v>
      </c>
      <c r="B56" s="1115" t="s">
        <v>25</v>
      </c>
      <c r="C56" s="1115"/>
      <c r="D56" s="1115"/>
      <c r="E56" s="247"/>
    </row>
    <row r="57" spans="1:5" ht="56.1" customHeight="1">
      <c r="A57" s="246"/>
      <c r="B57" s="1113" t="s">
        <v>1472</v>
      </c>
      <c r="C57" s="1113"/>
      <c r="D57" s="1113"/>
      <c r="E57" s="247"/>
    </row>
    <row r="58" spans="1:5" ht="96" customHeight="1">
      <c r="A58" s="252" t="s">
        <v>81</v>
      </c>
      <c r="B58" s="1113" t="s">
        <v>1473</v>
      </c>
      <c r="C58" s="1113"/>
      <c r="D58" s="1113"/>
      <c r="E58" s="247"/>
    </row>
    <row r="59" spans="1:5" ht="66" customHeight="1">
      <c r="A59" s="252" t="s">
        <v>81</v>
      </c>
      <c r="B59" s="1113" t="s">
        <v>1474</v>
      </c>
      <c r="C59" s="1113"/>
      <c r="D59" s="1113"/>
      <c r="E59" s="247"/>
    </row>
    <row r="60" spans="1:5" ht="51" customHeight="1">
      <c r="A60" s="252" t="s">
        <v>81</v>
      </c>
      <c r="B60" s="1114" t="s">
        <v>1475</v>
      </c>
      <c r="C60" s="1114"/>
      <c r="D60" s="1114"/>
      <c r="E60" s="247"/>
    </row>
    <row r="61" spans="1:5" ht="18.95" customHeight="1">
      <c r="A61" s="252" t="s">
        <v>81</v>
      </c>
      <c r="B61" s="1114" t="s">
        <v>1476</v>
      </c>
      <c r="C61" s="1114"/>
      <c r="D61" s="1114"/>
      <c r="E61" s="247"/>
    </row>
    <row r="62" spans="1:5" ht="62.1" customHeight="1">
      <c r="A62" s="252" t="s">
        <v>81</v>
      </c>
      <c r="B62" s="1113" t="s">
        <v>1477</v>
      </c>
      <c r="C62" s="1113"/>
      <c r="D62" s="1113"/>
      <c r="E62" s="247"/>
    </row>
    <row r="63" spans="1:5" ht="45.95" customHeight="1">
      <c r="A63" s="252" t="s">
        <v>81</v>
      </c>
      <c r="B63" s="1113" t="s">
        <v>1478</v>
      </c>
      <c r="C63" s="1113"/>
      <c r="D63" s="1113"/>
      <c r="E63" s="247"/>
    </row>
    <row r="64" spans="1:5" ht="17.100000000000001" customHeight="1">
      <c r="A64" s="252" t="s">
        <v>81</v>
      </c>
      <c r="B64" s="1111" t="s">
        <v>1479</v>
      </c>
      <c r="C64" s="1111"/>
      <c r="D64" s="1111"/>
      <c r="E64" s="247"/>
    </row>
    <row r="65" spans="1:5" ht="30.95" customHeight="1">
      <c r="A65" s="252" t="s">
        <v>81</v>
      </c>
      <c r="B65" s="1111" t="s">
        <v>1480</v>
      </c>
      <c r="C65" s="1111"/>
      <c r="D65" s="1111"/>
      <c r="E65" s="247"/>
    </row>
    <row r="66" spans="1:5" ht="18.95" customHeight="1">
      <c r="A66" s="252" t="s">
        <v>81</v>
      </c>
      <c r="B66" s="1111" t="s">
        <v>1481</v>
      </c>
      <c r="C66" s="1111"/>
      <c r="D66" s="1111"/>
      <c r="E66" s="247"/>
    </row>
    <row r="67" spans="1:5" ht="21" customHeight="1">
      <c r="A67" s="252" t="s">
        <v>81</v>
      </c>
      <c r="B67" s="1111" t="s">
        <v>1482</v>
      </c>
      <c r="C67" s="1111"/>
      <c r="D67" s="1111"/>
      <c r="E67" s="247"/>
    </row>
    <row r="68" spans="1:5" ht="17.100000000000001" customHeight="1">
      <c r="A68" s="252" t="s">
        <v>81</v>
      </c>
      <c r="B68" s="1111" t="s">
        <v>1483</v>
      </c>
      <c r="C68" s="1111"/>
      <c r="D68" s="1111"/>
      <c r="E68" s="247"/>
    </row>
    <row r="69" spans="1:5" ht="66" customHeight="1">
      <c r="A69" s="252" t="s">
        <v>81</v>
      </c>
      <c r="B69" s="1111" t="s">
        <v>1484</v>
      </c>
      <c r="C69" s="1111"/>
      <c r="D69" s="1111"/>
      <c r="E69" s="247"/>
    </row>
    <row r="70" spans="1:5" ht="93.95" customHeight="1">
      <c r="A70" s="252" t="s">
        <v>81</v>
      </c>
      <c r="B70" s="1111" t="s">
        <v>1485</v>
      </c>
      <c r="C70" s="1111"/>
      <c r="D70" s="1111"/>
      <c r="E70" s="247"/>
    </row>
    <row r="71" spans="1:5">
      <c r="A71" s="246"/>
      <c r="B71" s="1112" t="s">
        <v>1486</v>
      </c>
      <c r="C71" s="1112"/>
      <c r="D71" s="1112"/>
      <c r="E71" s="247"/>
    </row>
    <row r="72" spans="1:5">
      <c r="A72" s="246"/>
      <c r="B72" s="253"/>
      <c r="C72" s="254"/>
      <c r="D72" s="254"/>
      <c r="E72" s="247"/>
    </row>
  </sheetData>
  <mergeCells count="67">
    <mergeCell ref="B13:D13"/>
    <mergeCell ref="B4:D4"/>
    <mergeCell ref="B5:D5"/>
    <mergeCell ref="B6:D6"/>
    <mergeCell ref="B7:D7"/>
    <mergeCell ref="B8:D8"/>
    <mergeCell ref="B9:D9"/>
    <mergeCell ref="B10:D10"/>
    <mergeCell ref="B11:D11"/>
    <mergeCell ref="B12:D12"/>
    <mergeCell ref="B25:D25"/>
    <mergeCell ref="B14:D14"/>
    <mergeCell ref="B15:D15"/>
    <mergeCell ref="B16:D16"/>
    <mergeCell ref="B17:D17"/>
    <mergeCell ref="B18:D18"/>
    <mergeCell ref="B19:D19"/>
    <mergeCell ref="B20:D20"/>
    <mergeCell ref="B21:D21"/>
    <mergeCell ref="B22:D22"/>
    <mergeCell ref="B23:D23"/>
    <mergeCell ref="B24:D24"/>
    <mergeCell ref="B37:D37"/>
    <mergeCell ref="B26:D26"/>
    <mergeCell ref="B27:D27"/>
    <mergeCell ref="B28:D28"/>
    <mergeCell ref="B29:D29"/>
    <mergeCell ref="B30:D30"/>
    <mergeCell ref="B31:D31"/>
    <mergeCell ref="B32:D32"/>
    <mergeCell ref="B33:D33"/>
    <mergeCell ref="B34:D34"/>
    <mergeCell ref="B35:D35"/>
    <mergeCell ref="B36:D36"/>
    <mergeCell ref="B50:D50"/>
    <mergeCell ref="B38:D38"/>
    <mergeCell ref="B39:D39"/>
    <mergeCell ref="B41:D41"/>
    <mergeCell ref="B42:D42"/>
    <mergeCell ref="B43:D43"/>
    <mergeCell ref="B44:D44"/>
    <mergeCell ref="B45:D45"/>
    <mergeCell ref="B46:D46"/>
    <mergeCell ref="B47:D47"/>
    <mergeCell ref="B48:D48"/>
    <mergeCell ref="B49:D49"/>
    <mergeCell ref="B61:D61"/>
    <mergeCell ref="B51:D51"/>
    <mergeCell ref="B52:D52"/>
    <mergeCell ref="B53:D53"/>
    <mergeCell ref="B54:D54"/>
    <mergeCell ref="B55:D55"/>
    <mergeCell ref="B56:D56"/>
    <mergeCell ref="B57:D57"/>
    <mergeCell ref="B58:D58"/>
    <mergeCell ref="B59:D59"/>
    <mergeCell ref="B60:D60"/>
    <mergeCell ref="B68:D68"/>
    <mergeCell ref="B69:D69"/>
    <mergeCell ref="B70:D70"/>
    <mergeCell ref="B71:D71"/>
    <mergeCell ref="B62:D62"/>
    <mergeCell ref="B63:D63"/>
    <mergeCell ref="B64:D64"/>
    <mergeCell ref="B65:D65"/>
    <mergeCell ref="B66:D66"/>
    <mergeCell ref="B67:D67"/>
  </mergeCells>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rowBreaks count="2" manualBreakCount="2">
    <brk id="37" max="16383" man="1"/>
    <brk id="5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IM98"/>
  <sheetViews>
    <sheetView showZeros="0" view="pageBreakPreview" zoomScale="98" zoomScaleNormal="100" zoomScaleSheetLayoutView="98" workbookViewId="0">
      <selection activeCell="B13" sqref="B13"/>
    </sheetView>
  </sheetViews>
  <sheetFormatPr defaultColWidth="9.140625" defaultRowHeight="12.75"/>
  <cols>
    <col min="1" max="1" width="7.28515625" style="176" customWidth="1"/>
    <col min="2" max="2" width="44.7109375" style="176" customWidth="1"/>
    <col min="3" max="3" width="6.140625" style="176" customWidth="1"/>
    <col min="4" max="4" width="9.28515625" style="200" customWidth="1"/>
    <col min="5" max="5" width="8.42578125" style="176" customWidth="1"/>
    <col min="6" max="6" width="12" style="220" customWidth="1"/>
    <col min="7" max="16384" width="9.140625" style="176"/>
  </cols>
  <sheetData>
    <row r="1" spans="1:6" s="843" customFormat="1" ht="12" thickBot="1">
      <c r="A1" s="838" t="s">
        <v>2671</v>
      </c>
      <c r="B1" s="839" t="s">
        <v>2672</v>
      </c>
      <c r="C1" s="840" t="s">
        <v>2673</v>
      </c>
      <c r="D1" s="841" t="s">
        <v>2674</v>
      </c>
      <c r="E1" s="840" t="s">
        <v>2675</v>
      </c>
      <c r="F1" s="842" t="s">
        <v>2676</v>
      </c>
    </row>
    <row r="2" spans="1:6" s="182" customFormat="1" ht="12" thickTop="1">
      <c r="A2" s="177"/>
      <c r="B2" s="178"/>
      <c r="C2" s="179"/>
      <c r="D2" s="179"/>
      <c r="E2" s="180"/>
      <c r="F2" s="181"/>
    </row>
    <row r="3" spans="1:6" s="187" customFormat="1" ht="15.75">
      <c r="A3" s="183" t="s">
        <v>1232</v>
      </c>
      <c r="B3" s="184" t="s">
        <v>1148</v>
      </c>
      <c r="C3" s="185"/>
      <c r="D3" s="185"/>
      <c r="E3" s="621"/>
      <c r="F3" s="186"/>
    </row>
    <row r="4" spans="1:6" s="187" customFormat="1" ht="15.75">
      <c r="A4" s="188"/>
      <c r="B4" s="189"/>
      <c r="C4" s="190"/>
      <c r="D4" s="190"/>
      <c r="E4" s="622"/>
      <c r="F4" s="191"/>
    </row>
    <row r="5" spans="1:6" s="194" customFormat="1" ht="11.25">
      <c r="A5" s="192"/>
      <c r="B5" s="193" t="s">
        <v>5</v>
      </c>
      <c r="E5" s="623"/>
    </row>
    <row r="6" spans="1:6" s="194" customFormat="1" ht="56.25">
      <c r="A6" s="192"/>
      <c r="B6" s="194" t="s">
        <v>1149</v>
      </c>
      <c r="E6" s="623"/>
    </row>
    <row r="7" spans="1:6" s="194" customFormat="1" ht="56.25">
      <c r="A7" s="192"/>
      <c r="B7" s="194" t="s">
        <v>1150</v>
      </c>
      <c r="E7" s="623"/>
    </row>
    <row r="8" spans="1:6" s="194" customFormat="1" ht="67.5">
      <c r="A8" s="192"/>
      <c r="B8" s="194" t="s">
        <v>1151</v>
      </c>
      <c r="E8" s="623"/>
    </row>
    <row r="9" spans="1:6" s="194" customFormat="1" ht="56.25">
      <c r="A9" s="192"/>
      <c r="B9" s="194" t="s">
        <v>1152</v>
      </c>
      <c r="E9" s="623"/>
    </row>
    <row r="10" spans="1:6" s="194" customFormat="1" ht="33.75">
      <c r="A10" s="192"/>
      <c r="B10" s="194" t="s">
        <v>1153</v>
      </c>
      <c r="E10" s="623"/>
    </row>
    <row r="11" spans="1:6" s="194" customFormat="1" ht="11.25">
      <c r="A11" s="192"/>
      <c r="E11" s="623"/>
    </row>
    <row r="12" spans="1:6" s="194" customFormat="1" ht="45">
      <c r="A12" s="192"/>
      <c r="B12" s="194" t="s">
        <v>1154</v>
      </c>
      <c r="E12" s="623"/>
    </row>
    <row r="13" spans="1:6" s="194" customFormat="1" ht="27.75" customHeight="1">
      <c r="A13" s="192" t="s">
        <v>81</v>
      </c>
      <c r="B13" s="194" t="s">
        <v>2626</v>
      </c>
      <c r="E13" s="623"/>
    </row>
    <row r="14" spans="1:6" s="194" customFormat="1" ht="22.5">
      <c r="A14" s="192" t="s">
        <v>81</v>
      </c>
      <c r="B14" s="194" t="s">
        <v>1155</v>
      </c>
      <c r="E14" s="623"/>
    </row>
    <row r="15" spans="1:6" s="194" customFormat="1" ht="11.25">
      <c r="A15" s="192" t="s">
        <v>81</v>
      </c>
      <c r="B15" s="194" t="s">
        <v>1156</v>
      </c>
      <c r="E15" s="623"/>
    </row>
    <row r="16" spans="1:6" s="194" customFormat="1" ht="11.25">
      <c r="A16" s="192"/>
      <c r="E16" s="623"/>
    </row>
    <row r="17" spans="1:247" s="194" customFormat="1" ht="22.5">
      <c r="A17" s="192"/>
      <c r="B17" s="194" t="s">
        <v>1157</v>
      </c>
      <c r="E17" s="623"/>
    </row>
    <row r="18" spans="1:247" s="194" customFormat="1" ht="22.5">
      <c r="A18" s="192" t="s">
        <v>81</v>
      </c>
      <c r="B18" s="194" t="s">
        <v>1158</v>
      </c>
      <c r="E18" s="623"/>
    </row>
    <row r="19" spans="1:247" s="194" customFormat="1" ht="22.5">
      <c r="A19" s="192" t="s">
        <v>81</v>
      </c>
      <c r="B19" s="194" t="s">
        <v>1159</v>
      </c>
      <c r="E19" s="623"/>
    </row>
    <row r="20" spans="1:247" s="194" customFormat="1" ht="33.75">
      <c r="A20" s="192" t="s">
        <v>81</v>
      </c>
      <c r="B20" s="194" t="s">
        <v>1160</v>
      </c>
      <c r="E20" s="623"/>
    </row>
    <row r="21" spans="1:247" s="194" customFormat="1" ht="45">
      <c r="A21" s="192" t="s">
        <v>81</v>
      </c>
      <c r="B21" s="194" t="s">
        <v>1161</v>
      </c>
      <c r="E21" s="623"/>
    </row>
    <row r="22" spans="1:247" s="194" customFormat="1" ht="22.5">
      <c r="A22" s="192" t="s">
        <v>81</v>
      </c>
      <c r="B22" s="194" t="s">
        <v>1162</v>
      </c>
      <c r="E22" s="623"/>
    </row>
    <row r="23" spans="1:247" s="194" customFormat="1" ht="45">
      <c r="A23" s="192" t="s">
        <v>81</v>
      </c>
      <c r="B23" s="194" t="s">
        <v>1163</v>
      </c>
      <c r="E23" s="623"/>
    </row>
    <row r="24" spans="1:247" s="194" customFormat="1" ht="11.25">
      <c r="A24" s="192"/>
      <c r="E24" s="623"/>
    </row>
    <row r="25" spans="1:247" s="182" customFormat="1" ht="22.5">
      <c r="A25" s="195"/>
      <c r="B25" s="178" t="s">
        <v>1164</v>
      </c>
      <c r="C25" s="178"/>
      <c r="D25" s="178"/>
      <c r="E25" s="624"/>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row>
    <row r="26" spans="1:247" s="182" customFormat="1" ht="45">
      <c r="A26" s="195"/>
      <c r="B26" s="178" t="s">
        <v>1165</v>
      </c>
      <c r="C26" s="178"/>
      <c r="D26" s="178"/>
      <c r="E26" s="624"/>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row>
    <row r="27" spans="1:247" s="182" customFormat="1" ht="22.5">
      <c r="A27" s="195"/>
      <c r="B27" s="178" t="s">
        <v>1166</v>
      </c>
      <c r="C27" s="178"/>
      <c r="D27" s="178"/>
      <c r="E27" s="624"/>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row>
    <row r="28" spans="1:247" s="182" customFormat="1" ht="11.25">
      <c r="A28" s="195"/>
      <c r="B28" s="178"/>
      <c r="C28" s="178"/>
      <c r="D28" s="178"/>
      <c r="E28" s="624"/>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row>
    <row r="29" spans="1:247" s="182" customFormat="1" ht="11.25">
      <c r="A29" s="177"/>
      <c r="B29" s="196" t="s">
        <v>123</v>
      </c>
      <c r="C29" s="179"/>
      <c r="D29" s="179"/>
      <c r="E29" s="625"/>
      <c r="F29" s="181"/>
    </row>
    <row r="30" spans="1:247" s="182" customFormat="1" ht="22.5">
      <c r="A30" s="197"/>
      <c r="B30" s="196" t="s">
        <v>1167</v>
      </c>
      <c r="C30" s="70"/>
      <c r="D30" s="70"/>
      <c r="E30" s="626"/>
      <c r="F30" s="71"/>
    </row>
    <row r="31" spans="1:247" s="194" customFormat="1" ht="11.25">
      <c r="A31" s="192" t="s">
        <v>81</v>
      </c>
      <c r="B31" s="194" t="s">
        <v>1168</v>
      </c>
      <c r="E31" s="623"/>
    </row>
    <row r="32" spans="1:247" s="194" customFormat="1" ht="11.25">
      <c r="A32" s="192" t="s">
        <v>81</v>
      </c>
      <c r="B32" s="194" t="s">
        <v>1169</v>
      </c>
      <c r="E32" s="623"/>
    </row>
    <row r="33" spans="1:6" s="194" customFormat="1" ht="11.25">
      <c r="A33" s="192" t="s">
        <v>81</v>
      </c>
      <c r="B33" s="194" t="s">
        <v>1170</v>
      </c>
      <c r="E33" s="623"/>
    </row>
    <row r="34" spans="1:6" s="194" customFormat="1" ht="11.25">
      <c r="A34" s="192" t="s">
        <v>81</v>
      </c>
      <c r="B34" s="194" t="s">
        <v>185</v>
      </c>
      <c r="E34" s="623"/>
    </row>
    <row r="35" spans="1:6" s="194" customFormat="1" ht="22.5">
      <c r="A35" s="192" t="s">
        <v>81</v>
      </c>
      <c r="B35" s="194" t="s">
        <v>1171</v>
      </c>
      <c r="E35" s="623"/>
    </row>
    <row r="36" spans="1:6" s="194" customFormat="1" ht="22.5">
      <c r="A36" s="192" t="s">
        <v>81</v>
      </c>
      <c r="B36" s="194" t="s">
        <v>1172</v>
      </c>
      <c r="E36" s="623"/>
    </row>
    <row r="37" spans="1:6" s="194" customFormat="1" ht="11.25">
      <c r="A37" s="192" t="s">
        <v>81</v>
      </c>
      <c r="B37" s="194" t="s">
        <v>1173</v>
      </c>
      <c r="E37" s="623"/>
    </row>
    <row r="38" spans="1:6" s="194" customFormat="1" ht="22.5">
      <c r="A38" s="192" t="s">
        <v>81</v>
      </c>
      <c r="B38" s="194" t="s">
        <v>1174</v>
      </c>
      <c r="E38" s="623"/>
    </row>
    <row r="39" spans="1:6" s="194" customFormat="1" ht="33.75">
      <c r="A39" s="192" t="s">
        <v>81</v>
      </c>
      <c r="B39" s="194" t="s">
        <v>1175</v>
      </c>
      <c r="E39" s="623"/>
    </row>
    <row r="40" spans="1:6" s="194" customFormat="1" ht="11.25">
      <c r="A40" s="192"/>
      <c r="E40" s="623"/>
    </row>
    <row r="41" spans="1:6" ht="56.25">
      <c r="B41" s="196" t="s">
        <v>1176</v>
      </c>
      <c r="C41" s="199"/>
      <c r="E41" s="627"/>
      <c r="F41" s="176"/>
    </row>
    <row r="42" spans="1:6" s="194" customFormat="1" ht="11.25">
      <c r="A42" s="192"/>
      <c r="E42" s="623"/>
    </row>
    <row r="43" spans="1:6" ht="38.25">
      <c r="A43" s="305">
        <f>COUNT($A$1:A42)+1</f>
        <v>1</v>
      </c>
      <c r="B43" s="201" t="s">
        <v>1182</v>
      </c>
      <c r="C43" s="199"/>
      <c r="E43" s="628"/>
      <c r="F43" s="176"/>
    </row>
    <row r="44" spans="1:6" s="194" customFormat="1" ht="57.75" customHeight="1">
      <c r="A44" s="192"/>
      <c r="B44" s="194" t="s">
        <v>1183</v>
      </c>
      <c r="E44" s="623"/>
    </row>
    <row r="45" spans="1:6" s="194" customFormat="1" ht="33.75">
      <c r="A45" s="192"/>
      <c r="B45" s="194" t="s">
        <v>1184</v>
      </c>
      <c r="E45" s="623"/>
    </row>
    <row r="46" spans="1:6" s="194" customFormat="1" ht="33.75">
      <c r="A46" s="192"/>
      <c r="B46" s="194" t="s">
        <v>1185</v>
      </c>
      <c r="E46" s="623"/>
    </row>
    <row r="47" spans="1:6" s="194" customFormat="1" ht="45">
      <c r="A47" s="192"/>
      <c r="B47" s="194" t="s">
        <v>1186</v>
      </c>
      <c r="E47" s="623"/>
    </row>
    <row r="48" spans="1:6" s="194" customFormat="1" ht="45">
      <c r="A48" s="192"/>
      <c r="B48" s="194" t="s">
        <v>1187</v>
      </c>
      <c r="E48" s="623"/>
    </row>
    <row r="49" spans="1:6" s="194" customFormat="1" ht="11.25">
      <c r="A49" s="192"/>
      <c r="B49" s="194" t="s">
        <v>650</v>
      </c>
      <c r="E49" s="623"/>
      <c r="F49" s="38" t="str">
        <f>IF(OR(OR(E49=0,E49=""),OR(D49=0,D49="")),"",D49*E49)</f>
        <v/>
      </c>
    </row>
    <row r="50" spans="1:6" s="205" customFormat="1" ht="11.25" customHeight="1">
      <c r="A50" s="203" t="s">
        <v>41</v>
      </c>
      <c r="B50" s="202" t="s">
        <v>1188</v>
      </c>
      <c r="C50" s="204" t="s">
        <v>14</v>
      </c>
      <c r="D50" s="198">
        <v>55</v>
      </c>
      <c r="E50" s="626"/>
      <c r="F50" s="38">
        <f t="shared" ref="F50:F52" si="0">(ROUND(D50*E50,2))</f>
        <v>0</v>
      </c>
    </row>
    <row r="51" spans="1:6" s="205" customFormat="1" ht="11.25" customHeight="1">
      <c r="A51" s="203" t="s">
        <v>42</v>
      </c>
      <c r="B51" s="202" t="s">
        <v>1189</v>
      </c>
      <c r="C51" s="204" t="s">
        <v>14</v>
      </c>
      <c r="D51" s="198">
        <v>20</v>
      </c>
      <c r="E51" s="626"/>
      <c r="F51" s="38">
        <f t="shared" si="0"/>
        <v>0</v>
      </c>
    </row>
    <row r="52" spans="1:6" s="205" customFormat="1" ht="33.75" customHeight="1">
      <c r="A52" s="203" t="s">
        <v>40</v>
      </c>
      <c r="B52" s="202" t="s">
        <v>1212</v>
      </c>
      <c r="C52" s="204" t="s">
        <v>14</v>
      </c>
      <c r="D52" s="198">
        <v>25</v>
      </c>
      <c r="E52" s="626"/>
      <c r="F52" s="38">
        <f t="shared" si="0"/>
        <v>0</v>
      </c>
    </row>
    <row r="53" spans="1:6" s="182" customFormat="1" ht="11.25" customHeight="1">
      <c r="A53" s="177"/>
      <c r="B53" s="178"/>
      <c r="C53" s="179"/>
      <c r="D53" s="179"/>
      <c r="E53" s="625"/>
      <c r="F53" s="181"/>
    </row>
    <row r="54" spans="1:6">
      <c r="A54" s="305">
        <f>COUNT($A$1:A53)+1</f>
        <v>2</v>
      </c>
      <c r="B54" s="201" t="s">
        <v>1190</v>
      </c>
      <c r="C54" s="199"/>
      <c r="E54" s="628"/>
      <c r="F54" s="176"/>
    </row>
    <row r="55" spans="1:6" s="194" customFormat="1" ht="33.75">
      <c r="A55" s="192"/>
      <c r="B55" s="194" t="s">
        <v>1191</v>
      </c>
      <c r="E55" s="623"/>
    </row>
    <row r="56" spans="1:6" s="194" customFormat="1" ht="33.75">
      <c r="A56" s="192"/>
      <c r="B56" s="194" t="s">
        <v>1185</v>
      </c>
      <c r="E56" s="623"/>
    </row>
    <row r="57" spans="1:6" s="194" customFormat="1" ht="33.75">
      <c r="A57" s="192"/>
      <c r="B57" s="194" t="s">
        <v>1192</v>
      </c>
      <c r="E57" s="623"/>
    </row>
    <row r="58" spans="1:6" s="194" customFormat="1" ht="45">
      <c r="A58" s="192"/>
      <c r="B58" s="194" t="s">
        <v>1193</v>
      </c>
      <c r="E58" s="623"/>
    </row>
    <row r="59" spans="1:6" s="194" customFormat="1" ht="11.25">
      <c r="A59" s="192"/>
      <c r="B59" s="194" t="s">
        <v>1194</v>
      </c>
      <c r="E59" s="623"/>
    </row>
    <row r="60" spans="1:6" s="194" customFormat="1" ht="11.25" customHeight="1">
      <c r="A60" s="192"/>
      <c r="B60" s="194" t="s">
        <v>650</v>
      </c>
      <c r="E60" s="623"/>
      <c r="F60" s="38" t="str">
        <f>IF(OR(OR(E60=0,E60=""),OR(D60=0,D60="")),"",D60*E60)</f>
        <v/>
      </c>
    </row>
    <row r="61" spans="1:6" s="205" customFormat="1" ht="11.25" customHeight="1">
      <c r="A61" s="203" t="s">
        <v>41</v>
      </c>
      <c r="B61" s="202" t="s">
        <v>484</v>
      </c>
      <c r="C61" s="204" t="s">
        <v>14</v>
      </c>
      <c r="D61" s="198">
        <v>16.2</v>
      </c>
      <c r="E61" s="626"/>
      <c r="F61" s="38">
        <f t="shared" ref="F61:F62" si="1">(ROUND(D61*E61,2))</f>
        <v>0</v>
      </c>
    </row>
    <row r="62" spans="1:6" s="205" customFormat="1" ht="11.25" customHeight="1">
      <c r="A62" s="203" t="s">
        <v>42</v>
      </c>
      <c r="B62" s="202" t="s">
        <v>921</v>
      </c>
      <c r="C62" s="204" t="s">
        <v>14</v>
      </c>
      <c r="D62" s="198">
        <v>17.5</v>
      </c>
      <c r="E62" s="626"/>
      <c r="F62" s="38">
        <f t="shared" si="1"/>
        <v>0</v>
      </c>
    </row>
    <row r="63" spans="1:6" ht="11.25" customHeight="1">
      <c r="B63" s="206"/>
      <c r="C63" s="199"/>
      <c r="E63" s="628"/>
      <c r="F63" s="41"/>
    </row>
    <row r="64" spans="1:6">
      <c r="A64" s="305">
        <f>COUNT($A$1:A63)+1</f>
        <v>3</v>
      </c>
      <c r="B64" s="207" t="s">
        <v>1195</v>
      </c>
      <c r="C64" s="199"/>
      <c r="E64" s="628"/>
      <c r="F64" s="176"/>
    </row>
    <row r="65" spans="1:6">
      <c r="B65" s="194" t="s">
        <v>1214</v>
      </c>
      <c r="C65" s="199"/>
      <c r="E65" s="628"/>
      <c r="F65" s="41"/>
    </row>
    <row r="66" spans="1:6" ht="33" customHeight="1">
      <c r="B66" s="208" t="s">
        <v>1213</v>
      </c>
      <c r="C66" s="199"/>
      <c r="E66" s="628"/>
      <c r="F66" s="41"/>
    </row>
    <row r="67" spans="1:6" ht="33.75">
      <c r="B67" s="194" t="s">
        <v>1185</v>
      </c>
      <c r="C67" s="199"/>
      <c r="E67" s="628"/>
      <c r="F67" s="41"/>
    </row>
    <row r="68" spans="1:6" ht="33" customHeight="1">
      <c r="B68" s="194" t="s">
        <v>1196</v>
      </c>
      <c r="C68" s="199"/>
      <c r="E68" s="628"/>
      <c r="F68" s="41"/>
    </row>
    <row r="69" spans="1:6" ht="45">
      <c r="B69" s="194" t="s">
        <v>1187</v>
      </c>
      <c r="C69" s="199"/>
      <c r="E69" s="628"/>
      <c r="F69" s="41"/>
    </row>
    <row r="70" spans="1:6" ht="11.25" customHeight="1">
      <c r="B70" s="194" t="s">
        <v>1197</v>
      </c>
      <c r="C70" s="199"/>
      <c r="E70" s="628"/>
      <c r="F70" s="41"/>
    </row>
    <row r="71" spans="1:6" ht="22.5">
      <c r="A71" s="203" t="s">
        <v>41</v>
      </c>
      <c r="B71" s="202" t="s">
        <v>1198</v>
      </c>
      <c r="C71" s="204" t="s">
        <v>14</v>
      </c>
      <c r="D71" s="198">
        <v>25.2</v>
      </c>
      <c r="E71" s="626"/>
      <c r="F71" s="38">
        <f t="shared" ref="F71" si="2">(ROUND(D71*E71,2))</f>
        <v>0</v>
      </c>
    </row>
    <row r="72" spans="1:6" ht="22.5">
      <c r="A72" s="203" t="s">
        <v>42</v>
      </c>
      <c r="B72" s="202" t="s">
        <v>1215</v>
      </c>
      <c r="C72" s="204" t="s">
        <v>14</v>
      </c>
      <c r="D72" s="198">
        <v>570</v>
      </c>
      <c r="E72" s="626"/>
      <c r="F72" s="38">
        <f t="shared" ref="F72" si="3">(ROUND(D72*E72,2))</f>
        <v>0</v>
      </c>
    </row>
    <row r="73" spans="1:6" ht="11.25" customHeight="1">
      <c r="B73" s="206"/>
      <c r="C73" s="199"/>
      <c r="E73" s="628"/>
      <c r="F73" s="41"/>
    </row>
    <row r="74" spans="1:6" ht="38.25">
      <c r="A74" s="305">
        <f>COUNT($A$1:A73)+1</f>
        <v>4</v>
      </c>
      <c r="B74" s="207" t="s">
        <v>1218</v>
      </c>
      <c r="C74" s="199"/>
      <c r="E74" s="628"/>
      <c r="F74" s="176"/>
    </row>
    <row r="75" spans="1:6" ht="11.25" customHeight="1">
      <c r="B75" s="194" t="s">
        <v>1216</v>
      </c>
      <c r="C75" s="199"/>
      <c r="E75" s="628"/>
      <c r="F75" s="41"/>
    </row>
    <row r="76" spans="1:6" ht="56.25" customHeight="1">
      <c r="B76" s="208" t="s">
        <v>1219</v>
      </c>
      <c r="C76" s="199"/>
      <c r="E76" s="628"/>
      <c r="F76" s="41"/>
    </row>
    <row r="77" spans="1:6" ht="33.75">
      <c r="B77" s="194" t="s">
        <v>1185</v>
      </c>
      <c r="C77" s="199"/>
      <c r="E77" s="628"/>
      <c r="F77" s="41"/>
    </row>
    <row r="78" spans="1:6" ht="33.75" customHeight="1">
      <c r="B78" s="194" t="s">
        <v>1196</v>
      </c>
      <c r="C78" s="199"/>
      <c r="E78" s="628"/>
      <c r="F78" s="41"/>
    </row>
    <row r="79" spans="1:6" ht="45">
      <c r="B79" s="194" t="s">
        <v>1187</v>
      </c>
      <c r="C79" s="199"/>
      <c r="E79" s="628"/>
      <c r="F79" s="41"/>
    </row>
    <row r="80" spans="1:6" ht="11.25" customHeight="1">
      <c r="B80" s="194" t="s">
        <v>1197</v>
      </c>
      <c r="C80" s="199"/>
      <c r="E80" s="628"/>
      <c r="F80" s="41"/>
    </row>
    <row r="81" spans="1:6" ht="56.25">
      <c r="A81" s="203" t="s">
        <v>41</v>
      </c>
      <c r="B81" s="202" t="s">
        <v>1217</v>
      </c>
      <c r="C81" s="204" t="s">
        <v>14</v>
      </c>
      <c r="D81" s="198">
        <v>199.2</v>
      </c>
      <c r="E81" s="626"/>
      <c r="F81" s="38">
        <f t="shared" ref="F81:F82" si="4">(ROUND(D81*E81,2))</f>
        <v>0</v>
      </c>
    </row>
    <row r="82" spans="1:6" ht="45">
      <c r="A82" s="203" t="s">
        <v>42</v>
      </c>
      <c r="B82" s="202" t="s">
        <v>1220</v>
      </c>
      <c r="C82" s="204" t="s">
        <v>14</v>
      </c>
      <c r="D82" s="198">
        <v>225</v>
      </c>
      <c r="E82" s="626"/>
      <c r="F82" s="38">
        <f t="shared" si="4"/>
        <v>0</v>
      </c>
    </row>
    <row r="83" spans="1:6" s="46" customFormat="1" ht="11.25" customHeight="1">
      <c r="A83" s="80"/>
      <c r="E83" s="101"/>
    </row>
    <row r="84" spans="1:6" s="15" customFormat="1" ht="25.5">
      <c r="A84" s="305">
        <f>COUNT($A$1:A83)+1</f>
        <v>5</v>
      </c>
      <c r="B84" s="141" t="s">
        <v>1178</v>
      </c>
      <c r="C84" s="32"/>
      <c r="D84" s="23"/>
      <c r="E84" s="501"/>
    </row>
    <row r="85" spans="1:6" s="46" customFormat="1" ht="90.75" customHeight="1">
      <c r="A85" s="80"/>
      <c r="B85" s="46" t="s">
        <v>1179</v>
      </c>
      <c r="E85" s="101"/>
    </row>
    <row r="86" spans="1:6" s="46" customFormat="1" ht="55.5" customHeight="1">
      <c r="A86" s="80"/>
      <c r="B86" s="46" t="s">
        <v>1180</v>
      </c>
      <c r="E86" s="101"/>
    </row>
    <row r="87" spans="1:6" s="46" customFormat="1" ht="22.5">
      <c r="A87" s="80"/>
      <c r="B87" s="46" t="s">
        <v>1181</v>
      </c>
      <c r="E87" s="101"/>
    </row>
    <row r="88" spans="1:6" s="46" customFormat="1" ht="22.5">
      <c r="A88" s="80"/>
      <c r="B88" s="46" t="s">
        <v>1177</v>
      </c>
      <c r="E88" s="101"/>
    </row>
    <row r="89" spans="1:6" s="39" customFormat="1" ht="33.75">
      <c r="A89" s="64"/>
      <c r="B89" s="127" t="s">
        <v>1310</v>
      </c>
      <c r="C89" s="63" t="s">
        <v>14</v>
      </c>
      <c r="D89" s="40">
        <v>85.6</v>
      </c>
      <c r="E89" s="381"/>
      <c r="F89" s="38">
        <f t="shared" ref="F89" si="5">(ROUND(D89*E89,2))</f>
        <v>0</v>
      </c>
    </row>
    <row r="90" spans="1:6" ht="11.25" customHeight="1">
      <c r="B90" s="206"/>
      <c r="C90" s="199"/>
      <c r="E90" s="628"/>
      <c r="F90" s="41"/>
    </row>
    <row r="91" spans="1:6" ht="14.25" customHeight="1">
      <c r="A91" s="305">
        <f>COUNT($A$1:A90)+1</f>
        <v>6</v>
      </c>
      <c r="B91" s="201" t="s">
        <v>1199</v>
      </c>
      <c r="C91" s="199"/>
      <c r="E91" s="628"/>
      <c r="F91" s="41" t="str">
        <f>IF(OR(OR(E91=0,E91=""),OR(D91=0,D91="")),"",D91*E91)</f>
        <v/>
      </c>
    </row>
    <row r="92" spans="1:6" ht="56.25">
      <c r="B92" s="208" t="s">
        <v>1200</v>
      </c>
      <c r="C92" s="199"/>
      <c r="E92" s="628"/>
      <c r="F92" s="41"/>
    </row>
    <row r="93" spans="1:6" ht="11.25" customHeight="1">
      <c r="B93" s="194" t="s">
        <v>1201</v>
      </c>
      <c r="C93" s="199"/>
      <c r="E93" s="628"/>
      <c r="F93" s="41"/>
    </row>
    <row r="94" spans="1:6" ht="11.25" customHeight="1">
      <c r="A94" s="203"/>
      <c r="B94" s="202" t="s">
        <v>1202</v>
      </c>
      <c r="C94" s="204" t="s">
        <v>13</v>
      </c>
      <c r="D94" s="198">
        <v>18</v>
      </c>
      <c r="E94" s="626"/>
      <c r="F94" s="38">
        <f t="shared" ref="F94:F95" si="6">(ROUND(D94*E94,2))</f>
        <v>0</v>
      </c>
    </row>
    <row r="95" spans="1:6" s="213" customFormat="1" ht="11.25" customHeight="1">
      <c r="A95" s="209"/>
      <c r="B95" s="210"/>
      <c r="C95" s="211"/>
      <c r="D95" s="212"/>
      <c r="E95" s="629"/>
      <c r="F95" s="38">
        <f t="shared" si="6"/>
        <v>0</v>
      </c>
    </row>
    <row r="96" spans="1:6" s="213" customFormat="1" ht="11.25" customHeight="1">
      <c r="A96" s="209"/>
      <c r="B96" s="214"/>
      <c r="C96" s="211"/>
      <c r="D96" s="212"/>
      <c r="E96" s="629"/>
    </row>
    <row r="97" spans="1:6" s="213" customFormat="1" ht="11.25" customHeight="1">
      <c r="A97" s="209"/>
      <c r="B97" s="214"/>
      <c r="C97" s="211"/>
      <c r="D97" s="212"/>
      <c r="E97" s="629"/>
    </row>
    <row r="98" spans="1:6" s="187" customFormat="1" ht="15.75">
      <c r="A98" s="215" t="str">
        <f>A3</f>
        <v>B.V.</v>
      </c>
      <c r="B98" s="216" t="s">
        <v>1203</v>
      </c>
      <c r="C98" s="217"/>
      <c r="D98" s="218"/>
      <c r="E98" s="217"/>
      <c r="F98" s="219" t="str">
        <f>IF(SUM(F1:F97)&gt;0,SUM(F1:F97),"")</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3" manualBreakCount="3">
    <brk id="27" max="5" man="1"/>
    <brk id="53" max="5" man="1"/>
    <brk id="8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IP166"/>
  <sheetViews>
    <sheetView showZeros="0" view="pageBreakPreview" topLeftCell="A54" zoomScale="150" zoomScaleNormal="100" zoomScaleSheetLayoutView="150" workbookViewId="0">
      <selection activeCell="B60" sqref="B60"/>
    </sheetView>
  </sheetViews>
  <sheetFormatPr defaultColWidth="9.140625" defaultRowHeight="12.75"/>
  <cols>
    <col min="1" max="1" width="7.28515625" style="785" customWidth="1"/>
    <col min="2" max="2" width="44" style="785" customWidth="1"/>
    <col min="3" max="3" width="6.140625" style="785" customWidth="1"/>
    <col min="4" max="4" width="9.28515625" style="784" customWidth="1"/>
    <col min="5" max="5" width="8.42578125" style="785" customWidth="1"/>
    <col min="6" max="6" width="12.42578125" style="823" customWidth="1"/>
    <col min="7" max="7" width="9.140625" style="785" customWidth="1"/>
    <col min="8" max="16384" width="9.140625" style="785"/>
  </cols>
  <sheetData>
    <row r="1" spans="1:7" s="843" customFormat="1" ht="12" thickBot="1">
      <c r="A1" s="838" t="s">
        <v>2671</v>
      </c>
      <c r="B1" s="839" t="s">
        <v>2672</v>
      </c>
      <c r="C1" s="840" t="s">
        <v>2673</v>
      </c>
      <c r="D1" s="841" t="s">
        <v>2674</v>
      </c>
      <c r="E1" s="840" t="s">
        <v>2675</v>
      </c>
      <c r="F1" s="842" t="s">
        <v>2676</v>
      </c>
      <c r="G1" s="1132"/>
    </row>
    <row r="2" spans="1:7" s="762" customFormat="1" ht="12" thickTop="1">
      <c r="A2" s="757"/>
      <c r="B2" s="758"/>
      <c r="C2" s="759"/>
      <c r="D2" s="759"/>
      <c r="E2" s="760"/>
      <c r="F2" s="761"/>
      <c r="G2" s="1133"/>
    </row>
    <row r="3" spans="1:7" s="768" customFormat="1" ht="15.75">
      <c r="A3" s="763" t="s">
        <v>1237</v>
      </c>
      <c r="B3" s="764" t="s">
        <v>1226</v>
      </c>
      <c r="C3" s="765"/>
      <c r="D3" s="765"/>
      <c r="E3" s="766"/>
      <c r="F3" s="767"/>
      <c r="G3" s="1133"/>
    </row>
    <row r="4" spans="1:7" s="768" customFormat="1" ht="15.75">
      <c r="A4" s="769"/>
      <c r="B4" s="770"/>
      <c r="C4" s="771"/>
      <c r="D4" s="771"/>
      <c r="E4" s="378"/>
      <c r="F4" s="772"/>
      <c r="G4" s="1133"/>
    </row>
    <row r="5" spans="1:7" s="775" customFormat="1" ht="11.25">
      <c r="A5" s="773"/>
      <c r="B5" s="774" t="s">
        <v>5</v>
      </c>
      <c r="E5" s="101"/>
      <c r="G5" s="1133"/>
    </row>
    <row r="6" spans="1:7" s="775" customFormat="1" ht="45">
      <c r="A6" s="773"/>
      <c r="B6" s="775" t="s">
        <v>854</v>
      </c>
      <c r="E6" s="101"/>
      <c r="G6" s="1133"/>
    </row>
    <row r="7" spans="1:7" s="775" customFormat="1" ht="11.25">
      <c r="A7" s="773"/>
      <c r="B7" s="775" t="s">
        <v>855</v>
      </c>
      <c r="E7" s="101"/>
      <c r="G7" s="1133"/>
    </row>
    <row r="8" spans="1:7" s="775" customFormat="1" ht="11.25">
      <c r="A8" s="773"/>
      <c r="E8" s="101"/>
      <c r="G8" s="1133"/>
    </row>
    <row r="9" spans="1:7" s="775" customFormat="1" ht="22.5">
      <c r="A9" s="773"/>
      <c r="B9" s="775" t="s">
        <v>856</v>
      </c>
      <c r="E9" s="101"/>
      <c r="G9" s="1133"/>
    </row>
    <row r="10" spans="1:7" s="775" customFormat="1" ht="22.5">
      <c r="A10" s="773" t="s">
        <v>81</v>
      </c>
      <c r="B10" s="775" t="s">
        <v>857</v>
      </c>
      <c r="E10" s="101"/>
      <c r="G10" s="1133"/>
    </row>
    <row r="11" spans="1:7" s="775" customFormat="1" ht="22.5">
      <c r="A11" s="773" t="s">
        <v>858</v>
      </c>
      <c r="B11" s="775" t="s">
        <v>859</v>
      </c>
      <c r="E11" s="101"/>
      <c r="G11" s="1133"/>
    </row>
    <row r="12" spans="1:7" s="775" customFormat="1" ht="45">
      <c r="A12" s="773" t="s">
        <v>81</v>
      </c>
      <c r="B12" s="775" t="s">
        <v>860</v>
      </c>
      <c r="E12" s="101"/>
      <c r="G12" s="1133"/>
    </row>
    <row r="13" spans="1:7" s="775" customFormat="1" ht="11.25">
      <c r="A13" s="773" t="s">
        <v>81</v>
      </c>
      <c r="B13" s="775" t="s">
        <v>142</v>
      </c>
      <c r="E13" s="101"/>
      <c r="G13" s="1133"/>
    </row>
    <row r="14" spans="1:7" s="775" customFormat="1" ht="45">
      <c r="A14" s="773" t="s">
        <v>81</v>
      </c>
      <c r="B14" s="775" t="s">
        <v>861</v>
      </c>
      <c r="E14" s="101"/>
      <c r="G14" s="1133"/>
    </row>
    <row r="15" spans="1:7" s="775" customFormat="1" ht="11.25">
      <c r="A15" s="773" t="s">
        <v>81</v>
      </c>
      <c r="B15" s="775" t="s">
        <v>140</v>
      </c>
      <c r="E15" s="101"/>
      <c r="G15" s="1133"/>
    </row>
    <row r="16" spans="1:7" s="775" customFormat="1" ht="11.25">
      <c r="A16" s="773" t="s">
        <v>81</v>
      </c>
      <c r="B16" s="775" t="s">
        <v>862</v>
      </c>
      <c r="E16" s="101"/>
      <c r="G16" s="1133"/>
    </row>
    <row r="17" spans="1:250" s="775" customFormat="1" ht="11.25">
      <c r="A17" s="773" t="s">
        <v>81</v>
      </c>
      <c r="B17" s="775" t="s">
        <v>863</v>
      </c>
      <c r="E17" s="101"/>
      <c r="G17" s="1133"/>
    </row>
    <row r="18" spans="1:250" s="775" customFormat="1" ht="45">
      <c r="A18" s="773" t="s">
        <v>81</v>
      </c>
      <c r="B18" s="775" t="s">
        <v>864</v>
      </c>
      <c r="E18" s="101"/>
      <c r="G18" s="1133"/>
    </row>
    <row r="19" spans="1:250" s="775" customFormat="1" ht="22.5">
      <c r="A19" s="773" t="s">
        <v>81</v>
      </c>
      <c r="B19" s="775" t="s">
        <v>865</v>
      </c>
      <c r="E19" s="101"/>
      <c r="G19" s="1133"/>
    </row>
    <row r="20" spans="1:250" s="775" customFormat="1" ht="11.25">
      <c r="A20" s="773" t="s">
        <v>81</v>
      </c>
      <c r="B20" s="775" t="s">
        <v>531</v>
      </c>
      <c r="E20" s="101"/>
      <c r="G20" s="1133"/>
    </row>
    <row r="21" spans="1:250" s="775" customFormat="1" ht="12.75" customHeight="1">
      <c r="A21" s="773" t="s">
        <v>81</v>
      </c>
      <c r="B21" s="775" t="s">
        <v>532</v>
      </c>
      <c r="E21" s="101"/>
      <c r="G21" s="1133"/>
    </row>
    <row r="22" spans="1:250" s="775" customFormat="1" ht="11.25">
      <c r="A22" s="773" t="s">
        <v>81</v>
      </c>
      <c r="B22" s="775" t="s">
        <v>144</v>
      </c>
      <c r="E22" s="101"/>
      <c r="G22" s="1133"/>
    </row>
    <row r="23" spans="1:250" s="775" customFormat="1" ht="22.5">
      <c r="A23" s="773" t="s">
        <v>81</v>
      </c>
      <c r="B23" s="775" t="s">
        <v>145</v>
      </c>
      <c r="E23" s="101"/>
      <c r="G23" s="1133"/>
    </row>
    <row r="24" spans="1:250" s="775" customFormat="1" ht="33.75">
      <c r="A24" s="773" t="s">
        <v>81</v>
      </c>
      <c r="B24" s="775" t="s">
        <v>866</v>
      </c>
      <c r="E24" s="101"/>
      <c r="G24" s="1133"/>
    </row>
    <row r="25" spans="1:250" s="775" customFormat="1" ht="22.5">
      <c r="A25" s="773" t="s">
        <v>81</v>
      </c>
      <c r="B25" s="775" t="s">
        <v>867</v>
      </c>
      <c r="E25" s="101"/>
    </row>
    <row r="26" spans="1:250" s="775" customFormat="1" ht="22.5">
      <c r="A26" s="773" t="s">
        <v>81</v>
      </c>
      <c r="B26" s="775" t="s">
        <v>868</v>
      </c>
      <c r="E26" s="101"/>
    </row>
    <row r="27" spans="1:250" s="775" customFormat="1" ht="22.5">
      <c r="A27" s="773" t="s">
        <v>81</v>
      </c>
      <c r="B27" s="775" t="s">
        <v>869</v>
      </c>
      <c r="E27" s="101"/>
    </row>
    <row r="28" spans="1:250" s="775" customFormat="1" ht="11.25">
      <c r="A28" s="773" t="s">
        <v>81</v>
      </c>
      <c r="B28" s="775" t="s">
        <v>870</v>
      </c>
      <c r="E28" s="101"/>
    </row>
    <row r="29" spans="1:250" s="775" customFormat="1" ht="11.25">
      <c r="A29" s="773" t="s">
        <v>81</v>
      </c>
      <c r="B29" s="775" t="s">
        <v>871</v>
      </c>
      <c r="E29" s="101"/>
    </row>
    <row r="30" spans="1:250" s="775" customFormat="1" ht="33.75">
      <c r="A30" s="773" t="s">
        <v>81</v>
      </c>
      <c r="B30" s="775" t="s">
        <v>872</v>
      </c>
      <c r="E30" s="101"/>
    </row>
    <row r="31" spans="1:250" s="775" customFormat="1" ht="11.25">
      <c r="A31" s="773" t="s">
        <v>81</v>
      </c>
      <c r="B31" s="775" t="s">
        <v>873</v>
      </c>
      <c r="E31" s="101"/>
    </row>
    <row r="32" spans="1:250" s="762" customFormat="1" ht="11.25">
      <c r="A32" s="776"/>
      <c r="B32" s="758"/>
      <c r="C32" s="758"/>
      <c r="D32" s="758"/>
      <c r="E32" s="1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8"/>
      <c r="BS32" s="758"/>
      <c r="BT32" s="758"/>
      <c r="BU32" s="758"/>
      <c r="BV32" s="758"/>
      <c r="BW32" s="758"/>
      <c r="BX32" s="758"/>
      <c r="BY32" s="758"/>
      <c r="BZ32" s="758"/>
      <c r="CA32" s="758"/>
      <c r="CB32" s="758"/>
      <c r="CC32" s="758"/>
      <c r="CD32" s="758"/>
      <c r="CE32" s="758"/>
      <c r="CF32" s="758"/>
      <c r="CG32" s="758"/>
      <c r="CH32" s="758"/>
      <c r="CI32" s="758"/>
      <c r="CJ32" s="758"/>
      <c r="CK32" s="758"/>
      <c r="CL32" s="758"/>
      <c r="CM32" s="758"/>
      <c r="CN32" s="758"/>
      <c r="CO32" s="758"/>
      <c r="CP32" s="758"/>
      <c r="CQ32" s="758"/>
      <c r="CR32" s="758"/>
      <c r="CS32" s="758"/>
      <c r="CT32" s="758"/>
      <c r="CU32" s="758"/>
      <c r="CV32" s="758"/>
      <c r="CW32" s="758"/>
      <c r="CX32" s="758"/>
      <c r="CY32" s="758"/>
      <c r="CZ32" s="758"/>
      <c r="DA32" s="758"/>
      <c r="DB32" s="758"/>
      <c r="DC32" s="758"/>
      <c r="DD32" s="758"/>
      <c r="DE32" s="758"/>
      <c r="DF32" s="758"/>
      <c r="DG32" s="758"/>
      <c r="DH32" s="758"/>
      <c r="DI32" s="758"/>
      <c r="DJ32" s="758"/>
      <c r="DK32" s="758"/>
      <c r="DL32" s="758"/>
      <c r="DM32" s="758"/>
      <c r="DN32" s="758"/>
      <c r="DO32" s="758"/>
      <c r="DP32" s="758"/>
      <c r="DQ32" s="758"/>
      <c r="DR32" s="758"/>
      <c r="DS32" s="758"/>
      <c r="DT32" s="758"/>
      <c r="DU32" s="758"/>
      <c r="DV32" s="758"/>
      <c r="DW32" s="758"/>
      <c r="DX32" s="758"/>
      <c r="DY32" s="758"/>
      <c r="DZ32" s="758"/>
      <c r="EA32" s="758"/>
      <c r="EB32" s="758"/>
      <c r="EC32" s="758"/>
      <c r="ED32" s="758"/>
      <c r="EE32" s="758"/>
      <c r="EF32" s="758"/>
      <c r="EG32" s="758"/>
      <c r="EH32" s="758"/>
      <c r="EI32" s="758"/>
      <c r="EJ32" s="758"/>
      <c r="EK32" s="758"/>
      <c r="EL32" s="758"/>
      <c r="EM32" s="758"/>
      <c r="EN32" s="758"/>
      <c r="EO32" s="758"/>
      <c r="EP32" s="758"/>
      <c r="EQ32" s="758"/>
      <c r="ER32" s="758"/>
      <c r="ES32" s="758"/>
      <c r="ET32" s="758"/>
      <c r="EU32" s="758"/>
      <c r="EV32" s="758"/>
      <c r="EW32" s="758"/>
      <c r="EX32" s="758"/>
      <c r="EY32" s="758"/>
      <c r="EZ32" s="758"/>
      <c r="FA32" s="758"/>
      <c r="FB32" s="758"/>
      <c r="FC32" s="758"/>
      <c r="FD32" s="758"/>
      <c r="FE32" s="758"/>
      <c r="FF32" s="758"/>
      <c r="FG32" s="758"/>
      <c r="FH32" s="758"/>
      <c r="FI32" s="758"/>
      <c r="FJ32" s="758"/>
      <c r="FK32" s="758"/>
      <c r="FL32" s="758"/>
      <c r="FM32" s="758"/>
      <c r="FN32" s="758"/>
      <c r="FO32" s="758"/>
      <c r="FP32" s="758"/>
      <c r="FQ32" s="758"/>
      <c r="FR32" s="758"/>
      <c r="FS32" s="758"/>
      <c r="FT32" s="758"/>
      <c r="FU32" s="758"/>
      <c r="FV32" s="758"/>
      <c r="FW32" s="758"/>
      <c r="FX32" s="758"/>
      <c r="FY32" s="758"/>
      <c r="FZ32" s="758"/>
      <c r="GA32" s="758"/>
      <c r="GB32" s="758"/>
      <c r="GC32" s="758"/>
      <c r="GD32" s="758"/>
      <c r="GE32" s="758"/>
      <c r="GF32" s="758"/>
      <c r="GG32" s="758"/>
      <c r="GH32" s="758"/>
      <c r="GI32" s="758"/>
      <c r="GJ32" s="758"/>
      <c r="GK32" s="758"/>
      <c r="GL32" s="758"/>
      <c r="GM32" s="758"/>
      <c r="GN32" s="758"/>
      <c r="GO32" s="758"/>
      <c r="GP32" s="758"/>
      <c r="GQ32" s="758"/>
      <c r="GR32" s="758"/>
      <c r="GS32" s="758"/>
      <c r="GT32" s="758"/>
      <c r="GU32" s="758"/>
      <c r="GV32" s="758"/>
      <c r="GW32" s="758"/>
      <c r="GX32" s="758"/>
      <c r="GY32" s="758"/>
      <c r="GZ32" s="758"/>
      <c r="HA32" s="758"/>
      <c r="HB32" s="758"/>
      <c r="HC32" s="758"/>
      <c r="HD32" s="758"/>
      <c r="HE32" s="758"/>
      <c r="HF32" s="758"/>
      <c r="HG32" s="758"/>
      <c r="HH32" s="758"/>
      <c r="HI32" s="758"/>
      <c r="HJ32" s="758"/>
      <c r="HK32" s="758"/>
      <c r="HL32" s="758"/>
      <c r="HM32" s="758"/>
      <c r="HN32" s="758"/>
      <c r="HO32" s="758"/>
      <c r="HP32" s="758"/>
      <c r="HQ32" s="758"/>
      <c r="HR32" s="758"/>
      <c r="HS32" s="758"/>
      <c r="HT32" s="758"/>
      <c r="HU32" s="758"/>
      <c r="HV32" s="758"/>
      <c r="HW32" s="758"/>
      <c r="HX32" s="758"/>
      <c r="HY32" s="758"/>
      <c r="HZ32" s="758"/>
      <c r="IA32" s="758"/>
      <c r="IB32" s="758"/>
      <c r="IC32" s="758"/>
      <c r="ID32" s="758"/>
      <c r="IE32" s="758"/>
      <c r="IF32" s="758"/>
      <c r="IG32" s="758"/>
      <c r="IH32" s="758"/>
      <c r="II32" s="758"/>
      <c r="IJ32" s="758"/>
      <c r="IK32" s="758"/>
      <c r="IL32" s="758"/>
      <c r="IM32" s="758"/>
      <c r="IN32" s="758"/>
      <c r="IO32" s="758"/>
      <c r="IP32" s="758"/>
    </row>
    <row r="33" spans="1:6" s="775" customFormat="1" ht="11.25">
      <c r="A33" s="773"/>
      <c r="B33" s="775" t="s">
        <v>874</v>
      </c>
      <c r="E33" s="101"/>
    </row>
    <row r="34" spans="1:6" s="775" customFormat="1" ht="33.75">
      <c r="A34" s="773"/>
      <c r="B34" s="775" t="s">
        <v>875</v>
      </c>
      <c r="E34" s="101"/>
    </row>
    <row r="35" spans="1:6" s="775" customFormat="1" ht="33.75">
      <c r="A35" s="773"/>
      <c r="B35" s="775" t="s">
        <v>876</v>
      </c>
      <c r="E35" s="101"/>
    </row>
    <row r="36" spans="1:6" s="775" customFormat="1" ht="22.5">
      <c r="A36" s="773"/>
      <c r="B36" s="775" t="s">
        <v>877</v>
      </c>
      <c r="E36" s="101"/>
      <c r="F36" s="775" t="str">
        <f>IF(OR(OR(E36=0,E36=" "),OR(D36=0,D36=" "))," ",D36*E36)</f>
        <v xml:space="preserve"> </v>
      </c>
    </row>
    <row r="37" spans="1:6" s="775" customFormat="1" ht="22.5">
      <c r="A37" s="773"/>
      <c r="B37" s="775" t="s">
        <v>878</v>
      </c>
      <c r="E37" s="101"/>
    </row>
    <row r="38" spans="1:6" s="775" customFormat="1" ht="11.25">
      <c r="A38" s="773"/>
      <c r="E38" s="101"/>
    </row>
    <row r="39" spans="1:6" s="775" customFormat="1" ht="22.5">
      <c r="A39" s="773"/>
      <c r="B39" s="775" t="s">
        <v>879</v>
      </c>
      <c r="E39" s="101"/>
    </row>
    <row r="40" spans="1:6" s="775" customFormat="1" ht="22.5">
      <c r="A40" s="773"/>
      <c r="B40" s="775" t="s">
        <v>880</v>
      </c>
      <c r="E40" s="101"/>
    </row>
    <row r="41" spans="1:6" s="775" customFormat="1" ht="11.25">
      <c r="A41" s="773"/>
      <c r="E41" s="101"/>
    </row>
    <row r="42" spans="1:6" s="762" customFormat="1" ht="78" customHeight="1">
      <c r="A42" s="777"/>
      <c r="B42" s="774" t="s">
        <v>881</v>
      </c>
      <c r="C42" s="778"/>
      <c r="D42" s="778"/>
      <c r="E42" s="381"/>
      <c r="F42" s="780"/>
    </row>
    <row r="43" spans="1:6" s="762" customFormat="1" ht="45">
      <c r="A43" s="777"/>
      <c r="B43" s="774" t="s">
        <v>882</v>
      </c>
      <c r="C43" s="778"/>
      <c r="D43" s="778"/>
      <c r="E43" s="381"/>
      <c r="F43" s="780"/>
    </row>
    <row r="44" spans="1:6" s="762" customFormat="1" ht="33" customHeight="1">
      <c r="A44" s="777"/>
      <c r="B44" s="774" t="s">
        <v>883</v>
      </c>
      <c r="C44" s="778"/>
      <c r="D44" s="778"/>
      <c r="E44" s="381"/>
      <c r="F44" s="780"/>
    </row>
    <row r="45" spans="1:6" s="768" customFormat="1" ht="15.75">
      <c r="A45" s="769"/>
      <c r="B45" s="770"/>
      <c r="C45" s="771"/>
      <c r="D45" s="771"/>
      <c r="E45" s="378"/>
      <c r="F45" s="772"/>
    </row>
    <row r="46" spans="1:6" ht="112.5" customHeight="1">
      <c r="A46" s="781"/>
      <c r="B46" s="782" t="s">
        <v>2398</v>
      </c>
      <c r="C46" s="783"/>
      <c r="E46" s="501"/>
      <c r="F46" s="785"/>
    </row>
    <row r="47" spans="1:6" ht="22.5">
      <c r="A47" s="781"/>
      <c r="B47" s="782" t="s">
        <v>2524</v>
      </c>
      <c r="C47" s="783"/>
      <c r="E47" s="501"/>
      <c r="F47" s="785"/>
    </row>
    <row r="48" spans="1:6" ht="101.25">
      <c r="A48" s="781"/>
      <c r="B48" s="782" t="s">
        <v>2415</v>
      </c>
      <c r="C48" s="783"/>
      <c r="E48" s="501"/>
      <c r="F48" s="785"/>
    </row>
    <row r="49" spans="1:6" s="775" customFormat="1" ht="11.25">
      <c r="A49" s="773"/>
      <c r="E49" s="101"/>
    </row>
    <row r="50" spans="1:6" s="790" customFormat="1" ht="25.5">
      <c r="A50" s="786">
        <f>COUNT($A$1:A49)+1</f>
        <v>1</v>
      </c>
      <c r="B50" s="787" t="s">
        <v>884</v>
      </c>
      <c r="C50" s="788"/>
      <c r="D50" s="788"/>
      <c r="E50" s="524"/>
      <c r="F50" s="789">
        <f>(ROUND(D50*E50,2))</f>
        <v>0</v>
      </c>
    </row>
    <row r="51" spans="1:6" s="775" customFormat="1" ht="11.25">
      <c r="A51" s="773"/>
      <c r="B51" s="775" t="s">
        <v>885</v>
      </c>
      <c r="E51" s="101"/>
    </row>
    <row r="52" spans="1:6" s="775" customFormat="1" ht="33.75" customHeight="1">
      <c r="A52" s="773" t="s">
        <v>81</v>
      </c>
      <c r="B52" s="775" t="s">
        <v>886</v>
      </c>
      <c r="E52" s="101"/>
    </row>
    <row r="53" spans="1:6" s="775" customFormat="1" ht="22.5">
      <c r="A53" s="773" t="s">
        <v>81</v>
      </c>
      <c r="B53" s="775" t="s">
        <v>887</v>
      </c>
      <c r="E53" s="101"/>
    </row>
    <row r="54" spans="1:6" s="775" customFormat="1" ht="11.25">
      <c r="A54" s="773" t="s">
        <v>81</v>
      </c>
      <c r="B54" s="775" t="s">
        <v>888</v>
      </c>
      <c r="E54" s="101"/>
    </row>
    <row r="55" spans="1:6" s="775" customFormat="1" ht="11.25">
      <c r="A55" s="773"/>
      <c r="B55" s="774" t="s">
        <v>889</v>
      </c>
      <c r="E55" s="101"/>
    </row>
    <row r="56" spans="1:6" s="775" customFormat="1" ht="45">
      <c r="A56" s="773"/>
      <c r="B56" s="775" t="s">
        <v>890</v>
      </c>
      <c r="E56" s="101"/>
      <c r="F56" s="789" t="str">
        <f t="shared" ref="F56:F59" si="0">IF(OR(OR(E56=0,E56=""),OR(D56=0,D56="")),"",D56*E56)</f>
        <v/>
      </c>
    </row>
    <row r="57" spans="1:6" s="793" customFormat="1" ht="33.75">
      <c r="A57" s="791"/>
      <c r="B57" s="775" t="s">
        <v>891</v>
      </c>
      <c r="C57" s="792"/>
      <c r="D57" s="779"/>
      <c r="E57" s="381"/>
      <c r="F57" s="789" t="str">
        <f t="shared" si="0"/>
        <v/>
      </c>
    </row>
    <row r="58" spans="1:6" s="775" customFormat="1" ht="33.75">
      <c r="A58" s="773"/>
      <c r="B58" s="775" t="s">
        <v>892</v>
      </c>
      <c r="E58" s="101"/>
      <c r="F58" s="789" t="str">
        <f t="shared" ref="F58" si="1">IF(OR(OR(E58=0,E58=""),OR(D58=0,D58="")),"",D58*E58)</f>
        <v/>
      </c>
    </row>
    <row r="59" spans="1:6" s="775" customFormat="1" ht="50.25" customHeight="1">
      <c r="A59" s="773"/>
      <c r="B59" s="775" t="s">
        <v>1231</v>
      </c>
      <c r="E59" s="101"/>
      <c r="F59" s="789" t="str">
        <f t="shared" si="0"/>
        <v/>
      </c>
    </row>
    <row r="60" spans="1:6" s="775" customFormat="1" ht="139.5" customHeight="1">
      <c r="A60" s="773"/>
      <c r="B60" s="775" t="s">
        <v>2668</v>
      </c>
      <c r="E60" s="101"/>
      <c r="F60" s="789"/>
    </row>
    <row r="61" spans="1:6" s="775" customFormat="1" ht="33.75">
      <c r="A61" s="773"/>
      <c r="B61" s="775" t="s">
        <v>894</v>
      </c>
      <c r="E61" s="101"/>
      <c r="F61" s="789"/>
    </row>
    <row r="62" spans="1:6" s="775" customFormat="1" ht="47.25" customHeight="1">
      <c r="A62" s="773"/>
      <c r="B62" s="775" t="s">
        <v>2665</v>
      </c>
      <c r="E62" s="101"/>
      <c r="F62" s="789"/>
    </row>
    <row r="63" spans="1:6" s="793" customFormat="1" ht="33.75">
      <c r="A63" s="791"/>
      <c r="B63" s="775" t="s">
        <v>895</v>
      </c>
      <c r="C63" s="794"/>
      <c r="D63" s="795"/>
      <c r="E63" s="381"/>
      <c r="F63" s="789"/>
    </row>
    <row r="64" spans="1:6" s="775" customFormat="1" ht="33.75">
      <c r="A64" s="773"/>
      <c r="B64" s="775" t="s">
        <v>896</v>
      </c>
      <c r="C64" s="796"/>
      <c r="E64" s="101"/>
    </row>
    <row r="65" spans="1:11" s="775" customFormat="1" ht="67.5">
      <c r="A65" s="773"/>
      <c r="B65" s="797" t="s">
        <v>2666</v>
      </c>
      <c r="C65" s="796"/>
      <c r="E65" s="101"/>
    </row>
    <row r="66" spans="1:11" s="775" customFormat="1" ht="22.5">
      <c r="A66" s="773"/>
      <c r="B66" s="775" t="s">
        <v>897</v>
      </c>
      <c r="C66" s="796"/>
      <c r="E66" s="101"/>
    </row>
    <row r="67" spans="1:11" s="775" customFormat="1" ht="22.5">
      <c r="A67" s="773"/>
      <c r="B67" s="775" t="s">
        <v>898</v>
      </c>
      <c r="C67" s="796"/>
      <c r="E67" s="101"/>
    </row>
    <row r="68" spans="1:11" s="775" customFormat="1" ht="123.75" customHeight="1">
      <c r="A68" s="773"/>
      <c r="B68" s="775" t="s">
        <v>2667</v>
      </c>
      <c r="C68" s="796"/>
      <c r="E68" s="101"/>
    </row>
    <row r="69" spans="1:11" s="775" customFormat="1" ht="78.75">
      <c r="A69" s="773"/>
      <c r="B69" s="775" t="s">
        <v>899</v>
      </c>
      <c r="E69" s="101"/>
    </row>
    <row r="70" spans="1:11" s="775" customFormat="1" ht="22.5">
      <c r="A70" s="773"/>
      <c r="B70" s="774" t="s">
        <v>900</v>
      </c>
      <c r="E70" s="101"/>
    </row>
    <row r="71" spans="1:11" s="775" customFormat="1" ht="56.25">
      <c r="A71" s="773"/>
      <c r="B71" s="775" t="s">
        <v>901</v>
      </c>
      <c r="E71" s="101"/>
      <c r="F71" s="789" t="str">
        <f t="shared" ref="F71:F74" si="2">IF(OR(OR(E71=0,E71=""),OR(D71=0,D71="")),"",D71*E71)</f>
        <v/>
      </c>
    </row>
    <row r="72" spans="1:11" s="775" customFormat="1" ht="11.25" customHeight="1">
      <c r="A72" s="773"/>
      <c r="B72" s="775" t="s">
        <v>902</v>
      </c>
      <c r="E72" s="101"/>
      <c r="F72" s="789" t="str">
        <f t="shared" si="2"/>
        <v/>
      </c>
    </row>
    <row r="73" spans="1:11" s="775" customFormat="1" ht="11.25">
      <c r="A73" s="773"/>
      <c r="B73" s="775" t="s">
        <v>903</v>
      </c>
      <c r="E73" s="101"/>
      <c r="F73" s="789" t="str">
        <f t="shared" si="2"/>
        <v/>
      </c>
    </row>
    <row r="74" spans="1:11" s="775" customFormat="1" ht="11.25">
      <c r="A74" s="773"/>
      <c r="B74" s="775" t="s">
        <v>904</v>
      </c>
      <c r="E74" s="101"/>
      <c r="F74" s="789" t="str">
        <f t="shared" si="2"/>
        <v/>
      </c>
    </row>
    <row r="75" spans="1:11" s="775" customFormat="1" ht="22.5">
      <c r="A75" s="773"/>
      <c r="B75" s="775" t="s">
        <v>905</v>
      </c>
      <c r="E75" s="101"/>
      <c r="F75" s="789"/>
    </row>
    <row r="76" spans="1:11" s="793" customFormat="1" ht="11.25" customHeight="1">
      <c r="A76" s="798"/>
      <c r="B76" s="799" t="s">
        <v>2400</v>
      </c>
      <c r="C76" s="794"/>
      <c r="D76" s="795"/>
      <c r="E76" s="430"/>
      <c r="F76" s="800"/>
    </row>
    <row r="77" spans="1:11" s="793" customFormat="1" ht="3" customHeight="1">
      <c r="A77" s="798"/>
      <c r="B77" s="799"/>
      <c r="C77" s="794"/>
      <c r="D77" s="795"/>
      <c r="E77" s="430"/>
      <c r="F77" s="800"/>
    </row>
    <row r="78" spans="1:11" s="793" customFormat="1" ht="11.25" customHeight="1">
      <c r="A78" s="798"/>
      <c r="B78" s="799" t="s">
        <v>458</v>
      </c>
      <c r="C78" s="794"/>
      <c r="D78" s="795"/>
      <c r="E78" s="430"/>
      <c r="F78" s="800"/>
    </row>
    <row r="79" spans="1:11" s="805" customFormat="1" ht="11.25" customHeight="1">
      <c r="A79" s="801" t="s">
        <v>482</v>
      </c>
      <c r="B79" s="774" t="s">
        <v>486</v>
      </c>
      <c r="C79" s="802" t="s">
        <v>13</v>
      </c>
      <c r="D79" s="803">
        <v>2</v>
      </c>
      <c r="E79" s="432"/>
      <c r="F79" s="789" t="str">
        <f t="shared" ref="F79:F80" si="3">IF(OR(OR(E79=0,E79=""),OR(D79=0,D79="")),"",D79*E79)</f>
        <v/>
      </c>
      <c r="G79" s="804"/>
      <c r="H79" s="804"/>
      <c r="I79" s="804"/>
      <c r="J79" s="804"/>
      <c r="K79" s="804"/>
    </row>
    <row r="80" spans="1:11" s="805" customFormat="1" ht="11.25" customHeight="1">
      <c r="A80" s="801" t="s">
        <v>483</v>
      </c>
      <c r="B80" s="774" t="s">
        <v>487</v>
      </c>
      <c r="C80" s="802" t="s">
        <v>13</v>
      </c>
      <c r="D80" s="803">
        <v>1</v>
      </c>
      <c r="E80" s="432"/>
      <c r="F80" s="789" t="str">
        <f t="shared" si="3"/>
        <v/>
      </c>
      <c r="G80" s="804"/>
      <c r="H80" s="804"/>
      <c r="I80" s="804"/>
      <c r="J80" s="804"/>
      <c r="K80" s="804"/>
    </row>
    <row r="81" spans="1:11" s="793" customFormat="1" ht="3" customHeight="1">
      <c r="A81" s="798"/>
      <c r="B81" s="799"/>
      <c r="C81" s="794"/>
      <c r="D81" s="795"/>
      <c r="E81" s="430"/>
      <c r="F81" s="800"/>
    </row>
    <row r="82" spans="1:11" s="793" customFormat="1" ht="11.25" customHeight="1">
      <c r="A82" s="798"/>
      <c r="B82" s="799" t="s">
        <v>484</v>
      </c>
      <c r="C82" s="794"/>
      <c r="D82" s="795"/>
      <c r="E82" s="430"/>
      <c r="F82" s="800"/>
    </row>
    <row r="83" spans="1:11" s="805" customFormat="1" ht="11.25" customHeight="1">
      <c r="A83" s="801" t="s">
        <v>498</v>
      </c>
      <c r="B83" s="774" t="s">
        <v>489</v>
      </c>
      <c r="C83" s="802" t="s">
        <v>13</v>
      </c>
      <c r="D83" s="803">
        <v>1</v>
      </c>
      <c r="E83" s="432"/>
      <c r="F83" s="789" t="str">
        <f t="shared" ref="F83" si="4">IF(OR(OR(E83=0,E83=""),OR(D83=0,D83="")),"",D83*E83)</f>
        <v/>
      </c>
      <c r="G83" s="804"/>
      <c r="H83" s="804"/>
      <c r="I83" s="804"/>
      <c r="J83" s="804"/>
      <c r="K83" s="804"/>
    </row>
    <row r="84" spans="1:11" s="805" customFormat="1" ht="11.25" customHeight="1">
      <c r="A84" s="801" t="s">
        <v>501</v>
      </c>
      <c r="B84" s="774" t="s">
        <v>494</v>
      </c>
      <c r="C84" s="802" t="s">
        <v>13</v>
      </c>
      <c r="D84" s="803">
        <v>1</v>
      </c>
      <c r="E84" s="432"/>
      <c r="F84" s="789" t="str">
        <f t="shared" ref="F84:F85" si="5">IF(OR(OR(E84=0,E84=""),OR(D84=0,D84="")),"",D84*E84)</f>
        <v/>
      </c>
      <c r="G84" s="804"/>
      <c r="H84" s="804"/>
      <c r="I84" s="804"/>
      <c r="J84" s="804"/>
      <c r="K84" s="804"/>
    </row>
    <row r="85" spans="1:11" s="805" customFormat="1" ht="11.25" customHeight="1">
      <c r="A85" s="801" t="s">
        <v>502</v>
      </c>
      <c r="B85" s="774" t="s">
        <v>488</v>
      </c>
      <c r="C85" s="802" t="s">
        <v>13</v>
      </c>
      <c r="D85" s="803">
        <v>4</v>
      </c>
      <c r="E85" s="432"/>
      <c r="F85" s="789" t="str">
        <f t="shared" si="5"/>
        <v/>
      </c>
      <c r="G85" s="804"/>
      <c r="H85" s="804"/>
      <c r="I85" s="804"/>
      <c r="J85" s="804"/>
      <c r="K85" s="804"/>
    </row>
    <row r="86" spans="1:11" s="805" customFormat="1" ht="11.25" customHeight="1">
      <c r="A86" s="801" t="s">
        <v>503</v>
      </c>
      <c r="B86" s="774" t="s">
        <v>493</v>
      </c>
      <c r="C86" s="802" t="s">
        <v>13</v>
      </c>
      <c r="D86" s="803">
        <v>3</v>
      </c>
      <c r="E86" s="432"/>
      <c r="F86" s="789" t="str">
        <f>IF(OR(OR(E86=0,E86=""),OR(D86=0,D86="")),"",D86*E86)</f>
        <v/>
      </c>
      <c r="G86" s="804"/>
      <c r="H86" s="804"/>
      <c r="I86" s="804"/>
      <c r="J86" s="804"/>
      <c r="K86" s="804"/>
    </row>
    <row r="87" spans="1:11" s="805" customFormat="1" ht="11.25" customHeight="1">
      <c r="A87" s="801" t="s">
        <v>504</v>
      </c>
      <c r="B87" s="774" t="s">
        <v>490</v>
      </c>
      <c r="C87" s="802" t="s">
        <v>13</v>
      </c>
      <c r="D87" s="803">
        <v>1</v>
      </c>
      <c r="E87" s="432"/>
      <c r="F87" s="789" t="str">
        <f t="shared" ref="F87:F90" si="6">IF(OR(OR(E87=0,E87=""),OR(D87=0,D87="")),"",D87*E87)</f>
        <v/>
      </c>
      <c r="G87" s="804"/>
      <c r="H87" s="804"/>
      <c r="I87" s="804"/>
      <c r="J87" s="804"/>
      <c r="K87" s="804"/>
    </row>
    <row r="88" spans="1:11" s="805" customFormat="1" ht="11.25" customHeight="1">
      <c r="A88" s="801" t="s">
        <v>505</v>
      </c>
      <c r="B88" s="774" t="s">
        <v>497</v>
      </c>
      <c r="C88" s="802" t="s">
        <v>13</v>
      </c>
      <c r="D88" s="803">
        <v>4</v>
      </c>
      <c r="E88" s="432"/>
      <c r="F88" s="789" t="str">
        <f t="shared" si="6"/>
        <v/>
      </c>
      <c r="H88" s="804"/>
      <c r="I88" s="804"/>
      <c r="J88" s="804"/>
      <c r="K88" s="804"/>
    </row>
    <row r="89" spans="1:11" s="805" customFormat="1" ht="11.25" customHeight="1">
      <c r="A89" s="801" t="s">
        <v>506</v>
      </c>
      <c r="B89" s="774" t="s">
        <v>491</v>
      </c>
      <c r="C89" s="802" t="s">
        <v>13</v>
      </c>
      <c r="D89" s="803">
        <v>1</v>
      </c>
      <c r="E89" s="432"/>
      <c r="F89" s="789" t="str">
        <f t="shared" si="6"/>
        <v/>
      </c>
      <c r="G89" s="804"/>
      <c r="H89" s="804"/>
      <c r="I89" s="804"/>
      <c r="J89" s="804"/>
      <c r="K89" s="804"/>
    </row>
    <row r="90" spans="1:11" s="805" customFormat="1" ht="11.25" customHeight="1">
      <c r="A90" s="801" t="s">
        <v>507</v>
      </c>
      <c r="B90" s="774" t="s">
        <v>492</v>
      </c>
      <c r="C90" s="802" t="s">
        <v>13</v>
      </c>
      <c r="D90" s="803">
        <v>1</v>
      </c>
      <c r="E90" s="432"/>
      <c r="F90" s="789" t="str">
        <f t="shared" si="6"/>
        <v/>
      </c>
      <c r="G90" s="803"/>
      <c r="H90" s="804"/>
      <c r="I90" s="804"/>
      <c r="J90" s="804"/>
      <c r="K90" s="804"/>
    </row>
    <row r="91" spans="1:11" s="793" customFormat="1" ht="3" customHeight="1">
      <c r="A91" s="798"/>
      <c r="B91" s="799"/>
      <c r="C91" s="794"/>
      <c r="D91" s="795"/>
      <c r="E91" s="430"/>
      <c r="F91" s="800"/>
    </row>
    <row r="92" spans="1:11" s="793" customFormat="1" ht="11.25" customHeight="1">
      <c r="A92" s="798"/>
      <c r="B92" s="799" t="s">
        <v>508</v>
      </c>
      <c r="C92" s="794"/>
      <c r="D92" s="795"/>
      <c r="E92" s="430"/>
      <c r="F92" s="800"/>
    </row>
    <row r="93" spans="1:11" s="805" customFormat="1" ht="11.25" customHeight="1">
      <c r="A93" s="801" t="s">
        <v>509</v>
      </c>
      <c r="B93" s="774" t="s">
        <v>488</v>
      </c>
      <c r="C93" s="802" t="s">
        <v>13</v>
      </c>
      <c r="D93" s="803">
        <v>3</v>
      </c>
      <c r="E93" s="432"/>
      <c r="F93" s="789" t="str">
        <f t="shared" ref="F93:F101" si="7">IF(OR(OR(E93=0,E93=""),OR(D93=0,D93="")),"",D93*E93)</f>
        <v/>
      </c>
      <c r="G93" s="804"/>
      <c r="H93" s="804"/>
      <c r="I93" s="804"/>
      <c r="J93" s="804"/>
      <c r="K93" s="804"/>
    </row>
    <row r="94" spans="1:11" s="805" customFormat="1" ht="11.25" customHeight="1">
      <c r="A94" s="801" t="s">
        <v>792</v>
      </c>
      <c r="B94" s="774" t="s">
        <v>496</v>
      </c>
      <c r="C94" s="802" t="s">
        <v>13</v>
      </c>
      <c r="D94" s="803">
        <v>2</v>
      </c>
      <c r="E94" s="432"/>
      <c r="F94" s="789" t="str">
        <f t="shared" si="7"/>
        <v/>
      </c>
      <c r="G94" s="804"/>
      <c r="H94" s="804"/>
      <c r="I94" s="804"/>
      <c r="J94" s="804"/>
      <c r="K94" s="804"/>
    </row>
    <row r="95" spans="1:11" s="805" customFormat="1" ht="11.25" customHeight="1">
      <c r="A95" s="801" t="s">
        <v>793</v>
      </c>
      <c r="B95" s="774" t="s">
        <v>796</v>
      </c>
      <c r="C95" s="802" t="s">
        <v>13</v>
      </c>
      <c r="D95" s="803">
        <v>1</v>
      </c>
      <c r="E95" s="432"/>
      <c r="F95" s="789" t="str">
        <f t="shared" si="7"/>
        <v/>
      </c>
      <c r="G95" s="804"/>
      <c r="H95" s="804"/>
      <c r="I95" s="804"/>
      <c r="J95" s="804"/>
      <c r="K95" s="804"/>
    </row>
    <row r="96" spans="1:11" s="805" customFormat="1" ht="11.25" customHeight="1">
      <c r="A96" s="801" t="s">
        <v>510</v>
      </c>
      <c r="B96" s="774" t="s">
        <v>511</v>
      </c>
      <c r="C96" s="802" t="s">
        <v>13</v>
      </c>
      <c r="D96" s="803">
        <v>1</v>
      </c>
      <c r="E96" s="432"/>
      <c r="F96" s="789" t="str">
        <f t="shared" si="7"/>
        <v/>
      </c>
      <c r="G96" s="804"/>
      <c r="H96" s="804"/>
      <c r="I96" s="804"/>
      <c r="J96" s="804"/>
      <c r="K96" s="804"/>
    </row>
    <row r="97" spans="1:11" s="805" customFormat="1" ht="11.25" customHeight="1">
      <c r="A97" s="801" t="s">
        <v>794</v>
      </c>
      <c r="B97" s="774" t="s">
        <v>497</v>
      </c>
      <c r="C97" s="802" t="s">
        <v>13</v>
      </c>
      <c r="D97" s="803">
        <v>4</v>
      </c>
      <c r="E97" s="432"/>
      <c r="F97" s="789" t="str">
        <f t="shared" si="7"/>
        <v/>
      </c>
      <c r="G97" s="804"/>
      <c r="H97" s="804"/>
      <c r="I97" s="804"/>
      <c r="J97" s="804"/>
      <c r="K97" s="804"/>
    </row>
    <row r="98" spans="1:11" s="805" customFormat="1" ht="11.25" customHeight="1">
      <c r="A98" s="801" t="s">
        <v>798</v>
      </c>
      <c r="B98" s="774" t="s">
        <v>512</v>
      </c>
      <c r="C98" s="802" t="s">
        <v>13</v>
      </c>
      <c r="D98" s="803">
        <v>1</v>
      </c>
      <c r="E98" s="432"/>
      <c r="F98" s="789" t="str">
        <f t="shared" si="7"/>
        <v/>
      </c>
      <c r="G98" s="804"/>
      <c r="H98" s="804"/>
      <c r="I98" s="804"/>
      <c r="J98" s="804"/>
      <c r="K98" s="804"/>
    </row>
    <row r="99" spans="1:11" s="805" customFormat="1" ht="11.25" customHeight="1">
      <c r="A99" s="801" t="s">
        <v>799</v>
      </c>
      <c r="B99" s="774" t="s">
        <v>791</v>
      </c>
      <c r="C99" s="802" t="s">
        <v>13</v>
      </c>
      <c r="D99" s="803">
        <v>2</v>
      </c>
      <c r="E99" s="432"/>
      <c r="F99" s="789" t="str">
        <f t="shared" si="7"/>
        <v/>
      </c>
      <c r="G99" s="804"/>
      <c r="H99" s="804"/>
      <c r="I99" s="804"/>
      <c r="J99" s="804"/>
      <c r="K99" s="804"/>
    </row>
    <row r="100" spans="1:11" s="805" customFormat="1" ht="11.25" customHeight="1">
      <c r="A100" s="801" t="s">
        <v>800</v>
      </c>
      <c r="B100" s="774" t="s">
        <v>795</v>
      </c>
      <c r="C100" s="802" t="s">
        <v>13</v>
      </c>
      <c r="D100" s="803">
        <v>2</v>
      </c>
      <c r="E100" s="432"/>
      <c r="F100" s="789" t="str">
        <f t="shared" si="7"/>
        <v/>
      </c>
      <c r="G100" s="804"/>
      <c r="H100" s="804"/>
      <c r="I100" s="804"/>
      <c r="J100" s="804"/>
      <c r="K100" s="804"/>
    </row>
    <row r="101" spans="1:11" s="805" customFormat="1" ht="11.25" customHeight="1">
      <c r="A101" s="801" t="s">
        <v>801</v>
      </c>
      <c r="B101" s="774" t="s">
        <v>797</v>
      </c>
      <c r="C101" s="802" t="s">
        <v>13</v>
      </c>
      <c r="D101" s="803">
        <v>1</v>
      </c>
      <c r="E101" s="432"/>
      <c r="F101" s="789" t="str">
        <f t="shared" si="7"/>
        <v/>
      </c>
      <c r="G101" s="803"/>
      <c r="H101" s="804"/>
      <c r="I101" s="804"/>
      <c r="J101" s="804"/>
      <c r="K101" s="804"/>
    </row>
    <row r="102" spans="1:11" s="793" customFormat="1" ht="3" customHeight="1">
      <c r="A102" s="798"/>
      <c r="B102" s="799"/>
      <c r="C102" s="794"/>
      <c r="D102" s="795"/>
      <c r="E102" s="430"/>
      <c r="F102" s="800"/>
    </row>
    <row r="103" spans="1:11" s="793" customFormat="1" ht="11.25" customHeight="1">
      <c r="A103" s="798"/>
      <c r="B103" s="799" t="s">
        <v>802</v>
      </c>
      <c r="C103" s="794"/>
      <c r="D103" s="795"/>
      <c r="E103" s="430"/>
      <c r="F103" s="800"/>
    </row>
    <row r="104" spans="1:11" s="805" customFormat="1" ht="11.25" customHeight="1">
      <c r="A104" s="801" t="s">
        <v>803</v>
      </c>
      <c r="B104" s="774" t="s">
        <v>488</v>
      </c>
      <c r="C104" s="802" t="s">
        <v>13</v>
      </c>
      <c r="D104" s="803">
        <v>1</v>
      </c>
      <c r="E104" s="432"/>
      <c r="F104" s="789" t="str">
        <f t="shared" ref="F104:F106" si="8">IF(OR(OR(E104=0,E104=""),OR(D104=0,D104="")),"",D104*E104)</f>
        <v/>
      </c>
      <c r="G104" s="804"/>
      <c r="H104" s="804"/>
      <c r="I104" s="804"/>
      <c r="J104" s="804"/>
      <c r="K104" s="804"/>
    </row>
    <row r="105" spans="1:11" s="805" customFormat="1" ht="11.25" customHeight="1">
      <c r="A105" s="801" t="s">
        <v>804</v>
      </c>
      <c r="B105" s="774" t="s">
        <v>512</v>
      </c>
      <c r="C105" s="802" t="s">
        <v>13</v>
      </c>
      <c r="D105" s="803">
        <v>1</v>
      </c>
      <c r="E105" s="432"/>
      <c r="F105" s="789" t="str">
        <f t="shared" si="8"/>
        <v/>
      </c>
      <c r="G105" s="804"/>
      <c r="H105" s="804"/>
      <c r="I105" s="804"/>
      <c r="J105" s="804"/>
      <c r="K105" s="804"/>
    </row>
    <row r="106" spans="1:11" s="805" customFormat="1" ht="11.25" customHeight="1">
      <c r="A106" s="801" t="s">
        <v>805</v>
      </c>
      <c r="B106" s="774" t="s">
        <v>791</v>
      </c>
      <c r="C106" s="802" t="s">
        <v>13</v>
      </c>
      <c r="D106" s="803">
        <v>6</v>
      </c>
      <c r="E106" s="432"/>
      <c r="F106" s="789" t="str">
        <f t="shared" si="8"/>
        <v/>
      </c>
      <c r="G106" s="804"/>
      <c r="H106" s="804"/>
      <c r="I106" s="804"/>
      <c r="J106" s="804"/>
      <c r="K106" s="804"/>
    </row>
    <row r="107" spans="1:11" s="793" customFormat="1" ht="3" customHeight="1">
      <c r="A107" s="798"/>
      <c r="B107" s="799"/>
      <c r="C107" s="794"/>
      <c r="D107" s="795"/>
      <c r="E107" s="430"/>
      <c r="F107" s="800"/>
    </row>
    <row r="108" spans="1:11" s="793" customFormat="1" ht="33.75">
      <c r="A108" s="798"/>
      <c r="B108" s="799" t="s">
        <v>2525</v>
      </c>
      <c r="C108" s="794"/>
      <c r="D108" s="795"/>
      <c r="E108" s="430"/>
      <c r="F108" s="800"/>
    </row>
    <row r="109" spans="1:11" s="793" customFormat="1" ht="11.25">
      <c r="A109" s="798"/>
      <c r="B109" s="799" t="s">
        <v>810</v>
      </c>
      <c r="C109" s="794"/>
      <c r="D109" s="795"/>
      <c r="E109" s="430"/>
      <c r="F109" s="800"/>
    </row>
    <row r="110" spans="1:11" s="805" customFormat="1" ht="14.25">
      <c r="A110" s="801" t="s">
        <v>808</v>
      </c>
      <c r="B110" s="774" t="s">
        <v>809</v>
      </c>
      <c r="C110" s="802" t="s">
        <v>13</v>
      </c>
      <c r="D110" s="803">
        <v>4</v>
      </c>
      <c r="E110" s="432"/>
      <c r="F110" s="789" t="str">
        <f t="shared" ref="F110" si="9">IF(OR(OR(E110=0,E110=""),OR(D110=0,D110="")),"",D110*E110)</f>
        <v/>
      </c>
      <c r="G110" s="804"/>
      <c r="H110" s="804"/>
      <c r="I110" s="804"/>
      <c r="J110" s="804"/>
      <c r="K110" s="804"/>
    </row>
    <row r="111" spans="1:11" s="793" customFormat="1" ht="3" customHeight="1">
      <c r="A111" s="798"/>
      <c r="B111" s="799"/>
      <c r="C111" s="794"/>
      <c r="D111" s="795"/>
      <c r="E111" s="430"/>
      <c r="F111" s="800"/>
    </row>
    <row r="112" spans="1:11" s="793" customFormat="1" ht="22.5">
      <c r="A112" s="798"/>
      <c r="B112" s="799" t="s">
        <v>1228</v>
      </c>
      <c r="C112" s="794"/>
      <c r="D112" s="795"/>
      <c r="E112" s="430"/>
      <c r="F112" s="800"/>
    </row>
    <row r="113" spans="1:11" s="805" customFormat="1" ht="22.5">
      <c r="A113" s="801" t="s">
        <v>816</v>
      </c>
      <c r="B113" s="774" t="s">
        <v>812</v>
      </c>
      <c r="C113" s="802" t="s">
        <v>13</v>
      </c>
      <c r="D113" s="803">
        <v>1</v>
      </c>
      <c r="E113" s="432"/>
      <c r="F113" s="789" t="str">
        <f t="shared" ref="F113:F117" si="10">IF(OR(OR(E113=0,E113=""),OR(D113=0,D113="")),"",D113*E113)</f>
        <v/>
      </c>
      <c r="G113" s="804"/>
      <c r="H113" s="804"/>
      <c r="I113" s="804"/>
      <c r="J113" s="804"/>
      <c r="K113" s="804"/>
    </row>
    <row r="114" spans="1:11" s="805" customFormat="1" ht="22.5">
      <c r="A114" s="801" t="s">
        <v>817</v>
      </c>
      <c r="B114" s="774" t="s">
        <v>813</v>
      </c>
      <c r="C114" s="802" t="s">
        <v>13</v>
      </c>
      <c r="D114" s="803">
        <v>16</v>
      </c>
      <c r="E114" s="432"/>
      <c r="F114" s="789" t="str">
        <f t="shared" si="10"/>
        <v/>
      </c>
      <c r="G114" s="804"/>
      <c r="H114" s="804"/>
      <c r="I114" s="804"/>
      <c r="J114" s="804"/>
      <c r="K114" s="804"/>
    </row>
    <row r="115" spans="1:11" s="805" customFormat="1" ht="22.5">
      <c r="A115" s="801" t="s">
        <v>818</v>
      </c>
      <c r="B115" s="774" t="s">
        <v>828</v>
      </c>
      <c r="C115" s="802" t="s">
        <v>13</v>
      </c>
      <c r="D115" s="803">
        <v>5</v>
      </c>
      <c r="E115" s="432"/>
      <c r="F115" s="789" t="str">
        <f t="shared" si="10"/>
        <v/>
      </c>
      <c r="G115" s="804"/>
      <c r="H115" s="804"/>
      <c r="I115" s="804"/>
      <c r="J115" s="804"/>
      <c r="K115" s="804"/>
    </row>
    <row r="116" spans="1:11" s="805" customFormat="1" ht="22.5">
      <c r="A116" s="801" t="s">
        <v>819</v>
      </c>
      <c r="B116" s="774" t="s">
        <v>814</v>
      </c>
      <c r="C116" s="802" t="s">
        <v>13</v>
      </c>
      <c r="D116" s="803">
        <v>1</v>
      </c>
      <c r="E116" s="432"/>
      <c r="F116" s="789" t="str">
        <f t="shared" si="10"/>
        <v/>
      </c>
      <c r="G116" s="804"/>
      <c r="H116" s="804"/>
      <c r="I116" s="804"/>
      <c r="J116" s="804"/>
      <c r="K116" s="804"/>
    </row>
    <row r="117" spans="1:11" s="805" customFormat="1" ht="14.25">
      <c r="A117" s="801" t="s">
        <v>820</v>
      </c>
      <c r="B117" s="774" t="s">
        <v>815</v>
      </c>
      <c r="C117" s="802" t="s">
        <v>13</v>
      </c>
      <c r="D117" s="803">
        <v>1</v>
      </c>
      <c r="E117" s="432"/>
      <c r="F117" s="789" t="str">
        <f t="shared" si="10"/>
        <v/>
      </c>
      <c r="G117" s="804"/>
      <c r="H117" s="804"/>
      <c r="I117" s="804"/>
      <c r="J117" s="804"/>
      <c r="K117" s="804"/>
    </row>
    <row r="118" spans="1:11" s="793" customFormat="1" ht="3" customHeight="1">
      <c r="A118" s="798"/>
      <c r="B118" s="799"/>
      <c r="C118" s="794"/>
      <c r="D118" s="795"/>
      <c r="E118" s="430"/>
      <c r="F118" s="800"/>
    </row>
    <row r="119" spans="1:11" s="793" customFormat="1" ht="22.5">
      <c r="A119" s="798"/>
      <c r="B119" s="799" t="s">
        <v>1229</v>
      </c>
      <c r="C119" s="794"/>
      <c r="D119" s="795"/>
      <c r="E119" s="430"/>
      <c r="F119" s="800"/>
    </row>
    <row r="120" spans="1:11" s="805" customFormat="1" ht="22.5">
      <c r="A120" s="801" t="s">
        <v>822</v>
      </c>
      <c r="B120" s="774" t="s">
        <v>813</v>
      </c>
      <c r="C120" s="802" t="s">
        <v>13</v>
      </c>
      <c r="D120" s="803">
        <v>13</v>
      </c>
      <c r="E120" s="432"/>
      <c r="F120" s="789" t="str">
        <f t="shared" ref="F120:F124" si="11">IF(OR(OR(E120=0,E120=""),OR(D120=0,D120="")),"",D120*E120)</f>
        <v/>
      </c>
      <c r="G120" s="804"/>
      <c r="H120" s="804"/>
      <c r="I120" s="804"/>
      <c r="J120" s="804"/>
      <c r="K120" s="804"/>
    </row>
    <row r="121" spans="1:11" s="805" customFormat="1" ht="33.75">
      <c r="A121" s="801" t="s">
        <v>822</v>
      </c>
      <c r="B121" s="774" t="s">
        <v>1230</v>
      </c>
      <c r="C121" s="802" t="s">
        <v>13</v>
      </c>
      <c r="D121" s="803">
        <v>2</v>
      </c>
      <c r="E121" s="432"/>
      <c r="F121" s="789" t="str">
        <f t="shared" si="11"/>
        <v/>
      </c>
      <c r="G121" s="804"/>
      <c r="H121" s="804"/>
      <c r="I121" s="804"/>
      <c r="J121" s="804"/>
      <c r="K121" s="804"/>
    </row>
    <row r="122" spans="1:11" s="805" customFormat="1" ht="22.5">
      <c r="A122" s="801" t="s">
        <v>823</v>
      </c>
      <c r="B122" s="774" t="s">
        <v>827</v>
      </c>
      <c r="C122" s="802" t="s">
        <v>13</v>
      </c>
      <c r="D122" s="803">
        <v>4</v>
      </c>
      <c r="E122" s="432"/>
      <c r="F122" s="789" t="str">
        <f>IF(OR(OR(E122=0,E122=""),OR(D122=0,D122="")),"",D122*E122)</f>
        <v/>
      </c>
      <c r="G122" s="804"/>
      <c r="H122" s="804"/>
      <c r="I122" s="804"/>
      <c r="J122" s="804"/>
      <c r="K122" s="804"/>
    </row>
    <row r="123" spans="1:11" s="805" customFormat="1" ht="14.25">
      <c r="A123" s="801" t="s">
        <v>824</v>
      </c>
      <c r="B123" s="774" t="s">
        <v>830</v>
      </c>
      <c r="C123" s="802" t="s">
        <v>13</v>
      </c>
      <c r="D123" s="803">
        <v>4</v>
      </c>
      <c r="E123" s="432"/>
      <c r="F123" s="789" t="str">
        <f t="shared" ref="F123" si="12">IF(OR(OR(E123=0,E123=""),OR(D123=0,D123="")),"",D123*E123)</f>
        <v/>
      </c>
      <c r="H123" s="804"/>
      <c r="I123" s="804"/>
      <c r="J123" s="804"/>
      <c r="K123" s="804"/>
    </row>
    <row r="124" spans="1:11" s="805" customFormat="1" ht="14.25">
      <c r="A124" s="801" t="s">
        <v>825</v>
      </c>
      <c r="B124" s="774" t="s">
        <v>2543</v>
      </c>
      <c r="C124" s="802" t="s">
        <v>13</v>
      </c>
      <c r="D124" s="803">
        <v>4</v>
      </c>
      <c r="E124" s="432"/>
      <c r="F124" s="789" t="str">
        <f t="shared" si="11"/>
        <v/>
      </c>
      <c r="G124" s="804"/>
      <c r="H124" s="804"/>
      <c r="I124" s="804"/>
      <c r="J124" s="804"/>
      <c r="K124" s="804"/>
    </row>
    <row r="125" spans="1:11" ht="11.25" customHeight="1">
      <c r="A125" s="781"/>
      <c r="B125" s="782"/>
      <c r="C125" s="783"/>
      <c r="E125" s="501"/>
      <c r="F125" s="785"/>
    </row>
    <row r="126" spans="1:11" s="790" customFormat="1" ht="38.25">
      <c r="A126" s="786">
        <f>COUNT($A$1:A125)+1</f>
        <v>2</v>
      </c>
      <c r="B126" s="787" t="s">
        <v>2401</v>
      </c>
      <c r="C126" s="788"/>
      <c r="D126" s="788"/>
      <c r="E126" s="524"/>
      <c r="F126" s="789"/>
    </row>
    <row r="127" spans="1:11" s="775" customFormat="1" ht="78.75">
      <c r="A127" s="773"/>
      <c r="B127" s="775" t="s">
        <v>2402</v>
      </c>
      <c r="E127" s="101"/>
    </row>
    <row r="128" spans="1:11" s="775" customFormat="1" ht="22.5">
      <c r="A128" s="773"/>
      <c r="B128" s="775" t="s">
        <v>2403</v>
      </c>
      <c r="E128" s="101"/>
    </row>
    <row r="129" spans="1:11" s="775" customFormat="1" ht="67.5">
      <c r="A129" s="773"/>
      <c r="B129" s="775" t="s">
        <v>2404</v>
      </c>
      <c r="E129" s="101"/>
    </row>
    <row r="130" spans="1:11" s="775" customFormat="1" ht="33.75">
      <c r="A130" s="773"/>
      <c r="B130" s="775" t="s">
        <v>2405</v>
      </c>
      <c r="E130" s="101"/>
    </row>
    <row r="131" spans="1:11" s="775" customFormat="1" ht="130.5" customHeight="1">
      <c r="A131" s="773"/>
      <c r="B131" s="775" t="s">
        <v>2406</v>
      </c>
      <c r="E131" s="101"/>
    </row>
    <row r="132" spans="1:11" s="775" customFormat="1" ht="56.25">
      <c r="A132" s="773"/>
      <c r="B132" s="775" t="s">
        <v>2407</v>
      </c>
      <c r="E132" s="101"/>
    </row>
    <row r="133" spans="1:11" s="775" customFormat="1" ht="22.5">
      <c r="A133" s="773"/>
      <c r="B133" s="775" t="s">
        <v>2408</v>
      </c>
      <c r="E133" s="101"/>
    </row>
    <row r="134" spans="1:11" s="775" customFormat="1" ht="33.75">
      <c r="A134" s="773"/>
      <c r="B134" s="775" t="s">
        <v>2409</v>
      </c>
      <c r="E134" s="101"/>
    </row>
    <row r="135" spans="1:11" s="775" customFormat="1" ht="11.25">
      <c r="A135" s="773"/>
      <c r="B135" s="775" t="s">
        <v>2410</v>
      </c>
      <c r="E135" s="101"/>
    </row>
    <row r="136" spans="1:11" s="775" customFormat="1" ht="78.75" customHeight="1">
      <c r="A136" s="773"/>
      <c r="B136" s="775" t="s">
        <v>2411</v>
      </c>
      <c r="E136" s="101"/>
    </row>
    <row r="137" spans="1:11" s="775" customFormat="1" ht="11.25">
      <c r="A137" s="773"/>
      <c r="B137" s="775" t="s">
        <v>659</v>
      </c>
      <c r="E137" s="101"/>
    </row>
    <row r="138" spans="1:11" s="793" customFormat="1" ht="22.5">
      <c r="A138" s="798"/>
      <c r="B138" s="799" t="s">
        <v>1228</v>
      </c>
      <c r="C138" s="794"/>
      <c r="D138" s="795"/>
      <c r="E138" s="430"/>
      <c r="F138" s="800"/>
    </row>
    <row r="139" spans="1:11" s="793" customFormat="1" ht="3" customHeight="1">
      <c r="A139" s="798"/>
      <c r="B139" s="799"/>
      <c r="C139" s="794"/>
      <c r="D139" s="795"/>
      <c r="E139" s="430"/>
      <c r="F139" s="800"/>
    </row>
    <row r="140" spans="1:11" s="793" customFormat="1" ht="45">
      <c r="A140" s="798"/>
      <c r="B140" s="799" t="s">
        <v>2413</v>
      </c>
      <c r="C140" s="794"/>
      <c r="D140" s="795"/>
      <c r="E140" s="430"/>
      <c r="F140" s="800"/>
    </row>
    <row r="141" spans="1:11" s="793" customFormat="1" ht="11.25" customHeight="1">
      <c r="A141" s="798"/>
      <c r="B141" s="799" t="s">
        <v>810</v>
      </c>
      <c r="C141" s="794"/>
      <c r="D141" s="795"/>
      <c r="E141" s="430"/>
      <c r="F141" s="800"/>
    </row>
    <row r="142" spans="1:11" s="805" customFormat="1" ht="22.5">
      <c r="A142" s="801" t="s">
        <v>808</v>
      </c>
      <c r="B142" s="774" t="s">
        <v>2414</v>
      </c>
      <c r="C142" s="802" t="s">
        <v>13</v>
      </c>
      <c r="D142" s="803">
        <v>4</v>
      </c>
      <c r="E142" s="432"/>
      <c r="F142" s="789" t="str">
        <f t="shared" ref="F142" si="13">IF(OR(OR(E142=0,E142=""),OR(D142=0,D142="")),"",D142*E142)</f>
        <v/>
      </c>
      <c r="G142" s="803"/>
      <c r="H142" s="803"/>
      <c r="I142" s="804"/>
      <c r="J142" s="804"/>
      <c r="K142" s="804"/>
    </row>
    <row r="143" spans="1:11" s="793" customFormat="1" ht="3" customHeight="1">
      <c r="A143" s="798"/>
      <c r="B143" s="799"/>
      <c r="C143" s="794"/>
      <c r="D143" s="795"/>
      <c r="E143" s="430"/>
      <c r="F143" s="800"/>
      <c r="G143" s="803"/>
      <c r="H143" s="803"/>
    </row>
    <row r="144" spans="1:11" s="793" customFormat="1" ht="22.5">
      <c r="A144" s="798"/>
      <c r="B144" s="799" t="s">
        <v>811</v>
      </c>
      <c r="C144" s="794"/>
      <c r="D144" s="795"/>
      <c r="E144" s="430"/>
      <c r="F144" s="800"/>
      <c r="G144" s="803"/>
      <c r="H144" s="803"/>
    </row>
    <row r="145" spans="1:11" s="805" customFormat="1" ht="22.5">
      <c r="A145" s="801" t="s">
        <v>816</v>
      </c>
      <c r="B145" s="774" t="s">
        <v>2544</v>
      </c>
      <c r="C145" s="802" t="s">
        <v>13</v>
      </c>
      <c r="D145" s="803">
        <v>2</v>
      </c>
      <c r="E145" s="432"/>
      <c r="F145" s="789" t="str">
        <f t="shared" ref="F145:F149" si="14">IF(OR(OR(E145=0,E145=""),OR(D145=0,D145="")),"",D145*E145)</f>
        <v/>
      </c>
      <c r="G145" s="803"/>
      <c r="H145" s="803"/>
      <c r="I145" s="804"/>
      <c r="J145" s="804"/>
      <c r="K145" s="804"/>
    </row>
    <row r="146" spans="1:11" s="805" customFormat="1" ht="22.5">
      <c r="A146" s="801" t="s">
        <v>817</v>
      </c>
      <c r="B146" s="774" t="s">
        <v>2545</v>
      </c>
      <c r="C146" s="802" t="s">
        <v>13</v>
      </c>
      <c r="D146" s="803">
        <v>17</v>
      </c>
      <c r="E146" s="432"/>
      <c r="F146" s="789" t="str">
        <f t="shared" si="14"/>
        <v/>
      </c>
      <c r="G146" s="803"/>
      <c r="H146" s="803"/>
      <c r="I146" s="804"/>
      <c r="J146" s="804"/>
      <c r="K146" s="804"/>
    </row>
    <row r="147" spans="1:11" s="805" customFormat="1" ht="22.5">
      <c r="A147" s="801" t="s">
        <v>818</v>
      </c>
      <c r="B147" s="774" t="s">
        <v>2546</v>
      </c>
      <c r="C147" s="802" t="s">
        <v>13</v>
      </c>
      <c r="D147" s="803">
        <v>4</v>
      </c>
      <c r="E147" s="432"/>
      <c r="F147" s="789" t="str">
        <f t="shared" si="14"/>
        <v/>
      </c>
      <c r="G147" s="803"/>
      <c r="H147" s="803"/>
      <c r="I147" s="804"/>
      <c r="J147" s="804"/>
      <c r="K147" s="804"/>
    </row>
    <row r="148" spans="1:11" s="805" customFormat="1" ht="11.25" customHeight="1">
      <c r="A148" s="801" t="s">
        <v>819</v>
      </c>
      <c r="B148" s="774" t="s">
        <v>814</v>
      </c>
      <c r="C148" s="802" t="s">
        <v>13</v>
      </c>
      <c r="D148" s="803">
        <v>2</v>
      </c>
      <c r="E148" s="432"/>
      <c r="F148" s="789" t="str">
        <f t="shared" si="14"/>
        <v/>
      </c>
      <c r="G148" s="803"/>
      <c r="H148" s="803"/>
      <c r="I148" s="804"/>
      <c r="J148" s="804"/>
      <c r="K148" s="804"/>
    </row>
    <row r="149" spans="1:11" s="805" customFormat="1" ht="11.25" customHeight="1">
      <c r="A149" s="801" t="s">
        <v>820</v>
      </c>
      <c r="B149" s="774" t="s">
        <v>815</v>
      </c>
      <c r="C149" s="802" t="s">
        <v>13</v>
      </c>
      <c r="D149" s="803">
        <v>2</v>
      </c>
      <c r="E149" s="432"/>
      <c r="F149" s="789" t="str">
        <f t="shared" si="14"/>
        <v/>
      </c>
      <c r="G149" s="803"/>
      <c r="H149" s="803"/>
      <c r="I149" s="804"/>
      <c r="J149" s="804"/>
      <c r="K149" s="804"/>
    </row>
    <row r="150" spans="1:11" s="793" customFormat="1" ht="3" customHeight="1">
      <c r="A150" s="798"/>
      <c r="B150" s="799"/>
      <c r="C150" s="794"/>
      <c r="D150" s="795"/>
      <c r="E150" s="430"/>
      <c r="F150" s="800"/>
      <c r="G150" s="803"/>
      <c r="H150" s="803"/>
    </row>
    <row r="151" spans="1:11" s="793" customFormat="1" ht="22.5">
      <c r="A151" s="798"/>
      <c r="B151" s="799" t="s">
        <v>821</v>
      </c>
      <c r="C151" s="794"/>
      <c r="D151" s="795"/>
      <c r="E151" s="430"/>
      <c r="F151" s="800"/>
      <c r="G151" s="803"/>
      <c r="H151" s="803"/>
    </row>
    <row r="152" spans="1:11" s="805" customFormat="1" ht="22.5">
      <c r="A152" s="801" t="s">
        <v>822</v>
      </c>
      <c r="B152" s="774" t="s">
        <v>813</v>
      </c>
      <c r="C152" s="802" t="s">
        <v>13</v>
      </c>
      <c r="D152" s="803">
        <v>15</v>
      </c>
      <c r="E152" s="432"/>
      <c r="F152" s="789" t="str">
        <f t="shared" ref="F152:F153" si="15">IF(OR(OR(E152=0,E152=""),OR(D152=0,D152="")),"",D152*E152)</f>
        <v/>
      </c>
      <c r="G152" s="803"/>
      <c r="H152" s="803"/>
      <c r="I152" s="804"/>
      <c r="J152" s="804"/>
      <c r="K152" s="804"/>
    </row>
    <row r="153" spans="1:11" s="805" customFormat="1" ht="33.75">
      <c r="A153" s="801" t="s">
        <v>822</v>
      </c>
      <c r="B153" s="774" t="s">
        <v>2547</v>
      </c>
      <c r="C153" s="802" t="s">
        <v>13</v>
      </c>
      <c r="D153" s="803">
        <v>2</v>
      </c>
      <c r="E153" s="432"/>
      <c r="F153" s="789" t="str">
        <f t="shared" si="15"/>
        <v/>
      </c>
      <c r="G153" s="803"/>
      <c r="H153" s="803"/>
      <c r="I153" s="804"/>
      <c r="J153" s="804"/>
      <c r="K153" s="804"/>
    </row>
    <row r="154" spans="1:11" s="805" customFormat="1" ht="22.5">
      <c r="A154" s="801" t="s">
        <v>823</v>
      </c>
      <c r="B154" s="774" t="s">
        <v>827</v>
      </c>
      <c r="C154" s="802" t="s">
        <v>13</v>
      </c>
      <c r="D154" s="803">
        <v>5</v>
      </c>
      <c r="E154" s="432"/>
      <c r="F154" s="789" t="str">
        <f>IF(OR(OR(E154=0,E154=""),OR(D154=0,D154="")),"",D154*E154)</f>
        <v/>
      </c>
      <c r="G154" s="803"/>
      <c r="H154" s="803"/>
      <c r="I154" s="804"/>
      <c r="J154" s="804"/>
      <c r="K154" s="804"/>
    </row>
    <row r="155" spans="1:11" s="805" customFormat="1" ht="14.25">
      <c r="A155" s="801" t="s">
        <v>824</v>
      </c>
      <c r="B155" s="774" t="s">
        <v>830</v>
      </c>
      <c r="C155" s="802" t="s">
        <v>13</v>
      </c>
      <c r="D155" s="803">
        <v>5</v>
      </c>
      <c r="E155" s="432"/>
      <c r="F155" s="789" t="str">
        <f t="shared" ref="F155:F156" si="16">IF(OR(OR(E155=0,E155=""),OR(D155=0,D155="")),"",D155*E155)</f>
        <v/>
      </c>
      <c r="G155" s="803"/>
      <c r="H155" s="803"/>
      <c r="I155" s="804"/>
      <c r="J155" s="804"/>
      <c r="K155" s="804"/>
    </row>
    <row r="156" spans="1:11" s="805" customFormat="1" ht="22.5">
      <c r="A156" s="801" t="s">
        <v>825</v>
      </c>
      <c r="B156" s="774" t="s">
        <v>829</v>
      </c>
      <c r="C156" s="802" t="s">
        <v>13</v>
      </c>
      <c r="D156" s="803">
        <v>5</v>
      </c>
      <c r="E156" s="432"/>
      <c r="F156" s="789" t="str">
        <f t="shared" si="16"/>
        <v/>
      </c>
      <c r="G156" s="803"/>
      <c r="H156" s="803"/>
      <c r="I156" s="804"/>
      <c r="J156" s="804"/>
      <c r="K156" s="804"/>
    </row>
    <row r="157" spans="1:11" s="775" customFormat="1" ht="11.25" customHeight="1">
      <c r="A157" s="773"/>
      <c r="E157" s="101"/>
      <c r="F157" s="789" t="str">
        <f t="shared" ref="F157:F161" si="17">IF(OR(OR(E157=0,E157=""),OR(D157=0,D157="")),"",D157*E157)</f>
        <v/>
      </c>
      <c r="G157" s="803"/>
    </row>
    <row r="158" spans="1:11">
      <c r="A158" s="786">
        <f>COUNT($A$1:A157)+1</f>
        <v>3</v>
      </c>
      <c r="B158" s="806" t="s">
        <v>906</v>
      </c>
      <c r="C158" s="783"/>
      <c r="E158" s="501"/>
      <c r="F158" s="789" t="str">
        <f t="shared" si="17"/>
        <v/>
      </c>
      <c r="H158" s="784"/>
    </row>
    <row r="159" spans="1:11" s="775" customFormat="1" ht="48" customHeight="1">
      <c r="A159" s="773"/>
      <c r="B159" s="775" t="s">
        <v>907</v>
      </c>
      <c r="E159" s="101"/>
      <c r="F159" s="789" t="str">
        <f t="shared" ref="F159" si="18">IF(OR(OR(E159=0,E159=""),OR(D159=0,D159="")),"",D159*E159)</f>
        <v/>
      </c>
    </row>
    <row r="160" spans="1:11" s="775" customFormat="1" ht="22.5">
      <c r="A160" s="773"/>
      <c r="B160" s="775" t="s">
        <v>2399</v>
      </c>
      <c r="E160" s="101"/>
      <c r="F160" s="789" t="str">
        <f t="shared" si="17"/>
        <v/>
      </c>
    </row>
    <row r="161" spans="1:8" s="793" customFormat="1" ht="11.25" customHeight="1">
      <c r="A161" s="801"/>
      <c r="B161" s="807"/>
      <c r="C161" s="792" t="s">
        <v>13</v>
      </c>
      <c r="D161" s="779">
        <v>85</v>
      </c>
      <c r="E161" s="381"/>
      <c r="F161" s="789" t="str">
        <f t="shared" si="17"/>
        <v/>
      </c>
    </row>
    <row r="162" spans="1:8" s="810" customFormat="1" ht="11.25" customHeight="1">
      <c r="A162" s="808"/>
      <c r="B162" s="809"/>
      <c r="C162" s="778"/>
      <c r="D162" s="778"/>
      <c r="E162" s="478"/>
      <c r="F162" s="789"/>
      <c r="H162" s="811"/>
    </row>
    <row r="163" spans="1:8" s="810" customFormat="1" ht="11.25" customHeight="1">
      <c r="A163" s="808"/>
      <c r="B163" s="809"/>
      <c r="C163" s="778"/>
      <c r="D163" s="778"/>
      <c r="E163" s="478"/>
      <c r="F163" s="789"/>
      <c r="H163" s="811"/>
    </row>
    <row r="164" spans="1:8" s="816" customFormat="1" ht="11.25" customHeight="1">
      <c r="A164" s="812"/>
      <c r="B164" s="813"/>
      <c r="C164" s="814"/>
      <c r="D164" s="815"/>
      <c r="E164" s="380"/>
      <c r="F164" s="789">
        <f t="shared" ref="F164" si="19">(ROUND(D164*E164,2))</f>
        <v>0</v>
      </c>
    </row>
    <row r="165" spans="1:8" s="816" customFormat="1" ht="11.25" customHeight="1">
      <c r="A165" s="812"/>
      <c r="B165" s="817"/>
      <c r="C165" s="814"/>
      <c r="D165" s="815"/>
      <c r="E165" s="380"/>
    </row>
    <row r="166" spans="1:8" s="768" customFormat="1" ht="15.75">
      <c r="A166" s="818" t="str">
        <f>A3</f>
        <v>B.VI.</v>
      </c>
      <c r="B166" s="819" t="s">
        <v>908</v>
      </c>
      <c r="C166" s="820"/>
      <c r="D166" s="821"/>
      <c r="E166" s="820"/>
      <c r="F166" s="822" t="str">
        <f>IF(SUM(F1:F165)&gt;0,SUM(F1:F165),"")</f>
        <v/>
      </c>
    </row>
  </sheetData>
  <mergeCells count="2">
    <mergeCell ref="G1:G20"/>
    <mergeCell ref="G21:G24"/>
  </mergeCells>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5" manualBreakCount="5">
    <brk id="38" max="5" man="1"/>
    <brk id="58" max="5" man="1"/>
    <brk id="72" max="5" man="1"/>
    <brk id="125" max="5" man="1"/>
    <brk id="145"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K120"/>
  <sheetViews>
    <sheetView showZeros="0" view="pageBreakPreview" topLeftCell="A56" zoomScale="150" zoomScaleNormal="100" zoomScaleSheetLayoutView="150" workbookViewId="0">
      <selection activeCell="B69" sqref="B69"/>
    </sheetView>
  </sheetViews>
  <sheetFormatPr defaultColWidth="9.140625" defaultRowHeight="12.75"/>
  <cols>
    <col min="1" max="1" width="7.28515625" style="15" customWidth="1"/>
    <col min="2" max="2" width="45.7109375" style="15" customWidth="1"/>
    <col min="3" max="3" width="6.140625" style="15" customWidth="1"/>
    <col min="4" max="4" width="9.28515625" style="23" customWidth="1"/>
    <col min="5" max="5" width="8.42578125" style="15" customWidth="1"/>
    <col min="6" max="6" width="12.2851562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630" t="s">
        <v>2749</v>
      </c>
      <c r="B3" s="631" t="s">
        <v>1226</v>
      </c>
      <c r="C3" s="52"/>
      <c r="D3" s="52"/>
      <c r="E3" s="377"/>
      <c r="F3" s="54"/>
    </row>
    <row r="4" spans="1:6" s="48" customFormat="1" ht="15.75">
      <c r="A4" s="55"/>
      <c r="B4" s="104"/>
      <c r="C4" s="56"/>
      <c r="D4" s="56"/>
      <c r="E4" s="378"/>
      <c r="F4" s="57"/>
    </row>
    <row r="5" spans="1:6" s="46" customFormat="1" ht="11.25">
      <c r="A5" s="80"/>
      <c r="B5" s="24" t="s">
        <v>5</v>
      </c>
      <c r="E5" s="101"/>
    </row>
    <row r="6" spans="1:6" s="16" customFormat="1" ht="78.75" customHeight="1">
      <c r="A6" s="632"/>
      <c r="B6" s="633" t="s">
        <v>1333</v>
      </c>
      <c r="C6" s="564"/>
      <c r="D6" s="68"/>
      <c r="E6" s="174"/>
      <c r="F6" s="565"/>
    </row>
    <row r="7" spans="1:6" s="16" customFormat="1" ht="33.75">
      <c r="A7" s="634"/>
      <c r="B7" s="387" t="s">
        <v>2571</v>
      </c>
      <c r="C7" s="564"/>
      <c r="D7" s="68"/>
      <c r="E7" s="174"/>
      <c r="F7" s="565"/>
    </row>
    <row r="8" spans="1:6" s="16" customFormat="1" ht="22.5">
      <c r="A8" s="632" t="s">
        <v>81</v>
      </c>
      <c r="B8" s="635" t="s">
        <v>2591</v>
      </c>
      <c r="C8" s="564"/>
      <c r="D8" s="68"/>
      <c r="E8" s="174"/>
      <c r="F8" s="565"/>
    </row>
    <row r="9" spans="1:6" s="16" customFormat="1" ht="22.5">
      <c r="A9" s="632" t="s">
        <v>81</v>
      </c>
      <c r="B9" s="635" t="s">
        <v>2592</v>
      </c>
      <c r="C9" s="564"/>
      <c r="D9" s="68"/>
      <c r="E9" s="174"/>
      <c r="F9" s="565"/>
    </row>
    <row r="10" spans="1:6" s="16" customFormat="1" ht="22.5">
      <c r="A10" s="632" t="s">
        <v>81</v>
      </c>
      <c r="B10" s="635" t="s">
        <v>2593</v>
      </c>
      <c r="C10" s="564"/>
      <c r="D10" s="68"/>
      <c r="E10" s="174"/>
      <c r="F10" s="565"/>
    </row>
    <row r="11" spans="1:6" s="16" customFormat="1" ht="22.5">
      <c r="A11" s="632" t="s">
        <v>81</v>
      </c>
      <c r="B11" s="635" t="s">
        <v>2594</v>
      </c>
      <c r="C11" s="564"/>
      <c r="D11" s="68"/>
      <c r="E11" s="174"/>
      <c r="F11" s="565"/>
    </row>
    <row r="12" spans="1:6" s="16" customFormat="1" ht="22.5">
      <c r="A12" s="632" t="s">
        <v>81</v>
      </c>
      <c r="B12" s="635" t="s">
        <v>2595</v>
      </c>
      <c r="C12" s="564"/>
      <c r="D12" s="68"/>
      <c r="E12" s="174"/>
      <c r="F12" s="565"/>
    </row>
    <row r="13" spans="1:6" s="16" customFormat="1" ht="22.5">
      <c r="A13" s="632" t="s">
        <v>81</v>
      </c>
      <c r="B13" s="635" t="s">
        <v>2596</v>
      </c>
      <c r="C13" s="564"/>
      <c r="D13" s="68"/>
      <c r="E13" s="174"/>
      <c r="F13" s="636"/>
    </row>
    <row r="14" spans="1:6" s="16" customFormat="1">
      <c r="A14" s="632" t="s">
        <v>81</v>
      </c>
      <c r="B14" s="635" t="s">
        <v>2597</v>
      </c>
      <c r="C14" s="564"/>
      <c r="D14" s="68"/>
      <c r="E14" s="174"/>
      <c r="F14" s="565"/>
    </row>
    <row r="15" spans="1:6" s="16" customFormat="1" ht="22.5">
      <c r="A15" s="632" t="s">
        <v>81</v>
      </c>
      <c r="B15" s="635" t="s">
        <v>2598</v>
      </c>
      <c r="C15" s="564"/>
      <c r="D15" s="68"/>
      <c r="E15" s="174"/>
      <c r="F15" s="565"/>
    </row>
    <row r="16" spans="1:6" s="16" customFormat="1" ht="22.5">
      <c r="A16" s="632" t="s">
        <v>81</v>
      </c>
      <c r="B16" s="635" t="s">
        <v>2599</v>
      </c>
      <c r="C16" s="564"/>
      <c r="D16" s="68"/>
      <c r="E16" s="174"/>
      <c r="F16" s="565"/>
    </row>
    <row r="17" spans="1:6" s="16" customFormat="1" ht="22.5">
      <c r="A17" s="632"/>
      <c r="B17" s="635" t="s">
        <v>1334</v>
      </c>
      <c r="C17" s="564"/>
      <c r="D17" s="68"/>
      <c r="E17" s="174"/>
      <c r="F17" s="565"/>
    </row>
    <row r="18" spans="1:6" s="16" customFormat="1">
      <c r="A18" s="632"/>
      <c r="B18" s="635"/>
      <c r="C18" s="564"/>
      <c r="D18" s="68"/>
      <c r="E18" s="174"/>
      <c r="F18" s="565"/>
    </row>
    <row r="19" spans="1:6" s="16" customFormat="1" ht="81" customHeight="1">
      <c r="A19" s="632"/>
      <c r="B19" s="633" t="s">
        <v>1335</v>
      </c>
      <c r="C19" s="564"/>
      <c r="D19" s="68"/>
      <c r="E19" s="174"/>
      <c r="F19" s="565"/>
    </row>
    <row r="20" spans="1:6" s="16" customFormat="1" ht="100.5" customHeight="1">
      <c r="A20" s="632"/>
      <c r="B20" s="633" t="s">
        <v>1336</v>
      </c>
      <c r="C20" s="564"/>
      <c r="D20" s="68"/>
      <c r="E20" s="174"/>
      <c r="F20" s="565"/>
    </row>
    <row r="21" spans="1:6" s="16" customFormat="1" ht="33.75">
      <c r="A21" s="632"/>
      <c r="B21" s="633" t="s">
        <v>2572</v>
      </c>
      <c r="C21" s="564"/>
      <c r="D21" s="68"/>
      <c r="E21" s="174"/>
      <c r="F21" s="565"/>
    </row>
    <row r="22" spans="1:6" s="16" customFormat="1" ht="56.25" customHeight="1">
      <c r="A22" s="632"/>
      <c r="B22" s="633" t="s">
        <v>1337</v>
      </c>
      <c r="C22" s="564"/>
      <c r="D22" s="68"/>
      <c r="E22" s="174"/>
      <c r="F22" s="565"/>
    </row>
    <row r="23" spans="1:6" s="16" customFormat="1">
      <c r="A23" s="632"/>
      <c r="B23" s="633"/>
      <c r="C23" s="564"/>
      <c r="D23" s="68"/>
      <c r="E23" s="174"/>
      <c r="F23" s="565"/>
    </row>
    <row r="24" spans="1:6" s="16" customFormat="1" ht="45" customHeight="1">
      <c r="A24" s="632"/>
      <c r="B24" s="633" t="s">
        <v>1338</v>
      </c>
      <c r="C24" s="564"/>
      <c r="D24" s="68"/>
      <c r="E24" s="174"/>
      <c r="F24" s="565"/>
    </row>
    <row r="25" spans="1:6" s="16" customFormat="1" ht="33.75">
      <c r="A25" s="632"/>
      <c r="B25" s="633" t="s">
        <v>1339</v>
      </c>
      <c r="C25" s="564"/>
      <c r="D25" s="68"/>
      <c r="E25" s="174"/>
      <c r="F25" s="565"/>
    </row>
    <row r="26" spans="1:6" s="16" customFormat="1" ht="45">
      <c r="A26" s="632"/>
      <c r="B26" s="633" t="s">
        <v>1340</v>
      </c>
      <c r="C26" s="564"/>
      <c r="D26" s="68"/>
      <c r="E26" s="174"/>
      <c r="F26" s="565"/>
    </row>
    <row r="27" spans="1:6" s="16" customFormat="1" ht="33.75">
      <c r="A27" s="632"/>
      <c r="B27" s="633" t="s">
        <v>1341</v>
      </c>
      <c r="C27" s="564"/>
      <c r="D27" s="68"/>
      <c r="E27" s="174"/>
      <c r="F27" s="565"/>
    </row>
    <row r="28" spans="1:6" s="16" customFormat="1" ht="45">
      <c r="A28" s="632"/>
      <c r="B28" s="633" t="s">
        <v>1342</v>
      </c>
      <c r="C28" s="564"/>
      <c r="D28" s="68"/>
      <c r="E28" s="174"/>
      <c r="F28" s="565"/>
    </row>
    <row r="29" spans="1:6" s="16" customFormat="1" ht="45">
      <c r="A29" s="632"/>
      <c r="B29" s="633" t="s">
        <v>1343</v>
      </c>
      <c r="C29" s="564"/>
      <c r="D29" s="68"/>
      <c r="E29" s="174"/>
      <c r="F29" s="565"/>
    </row>
    <row r="30" spans="1:6" s="16" customFormat="1" ht="69" customHeight="1">
      <c r="A30" s="632"/>
      <c r="B30" s="633" t="s">
        <v>1344</v>
      </c>
      <c r="C30" s="564"/>
      <c r="D30" s="68"/>
      <c r="E30" s="174"/>
      <c r="F30" s="565"/>
    </row>
    <row r="31" spans="1:6" s="16" customFormat="1" ht="22.5">
      <c r="A31" s="632"/>
      <c r="B31" s="633" t="s">
        <v>1345</v>
      </c>
      <c r="C31" s="564"/>
      <c r="D31" s="68"/>
      <c r="E31" s="174"/>
      <c r="F31" s="565"/>
    </row>
    <row r="32" spans="1:6" s="16" customFormat="1">
      <c r="A32" s="632"/>
      <c r="B32" s="633"/>
      <c r="C32" s="564"/>
      <c r="D32" s="68"/>
      <c r="E32" s="174"/>
      <c r="F32" s="565"/>
    </row>
    <row r="33" spans="1:6" s="540" customFormat="1" ht="11.25" customHeight="1">
      <c r="A33" s="637"/>
      <c r="B33" s="559"/>
      <c r="C33" s="564"/>
      <c r="D33" s="68"/>
      <c r="E33" s="173"/>
      <c r="F33" s="561"/>
    </row>
    <row r="34" spans="1:6" s="638" customFormat="1" ht="11.25" customHeight="1">
      <c r="A34" s="632"/>
      <c r="B34" s="559" t="s">
        <v>1346</v>
      </c>
      <c r="C34" s="564"/>
      <c r="D34" s="68"/>
      <c r="E34" s="173"/>
      <c r="F34" s="561"/>
    </row>
    <row r="35" spans="1:6" s="638" customFormat="1" ht="11.25" customHeight="1">
      <c r="A35" s="632"/>
      <c r="B35" s="559"/>
      <c r="C35" s="564"/>
      <c r="D35" s="68"/>
      <c r="E35" s="173"/>
      <c r="F35" s="561"/>
    </row>
    <row r="36" spans="1:6" s="16" customFormat="1" ht="78.75">
      <c r="A36" s="632"/>
      <c r="B36" s="635" t="s">
        <v>1347</v>
      </c>
      <c r="C36" s="564"/>
      <c r="D36" s="68"/>
      <c r="E36" s="174"/>
      <c r="F36" s="565"/>
    </row>
    <row r="37" spans="1:6" s="16" customFormat="1" ht="11.25" customHeight="1">
      <c r="A37" s="632"/>
      <c r="B37" s="635"/>
      <c r="C37" s="564"/>
      <c r="D37" s="68"/>
      <c r="E37" s="174"/>
      <c r="F37" s="565"/>
    </row>
    <row r="38" spans="1:6" s="16" customFormat="1" ht="57.75" customHeight="1">
      <c r="A38" s="632"/>
      <c r="B38" s="633" t="s">
        <v>2387</v>
      </c>
      <c r="C38" s="564"/>
      <c r="D38" s="68"/>
      <c r="E38" s="174"/>
      <c r="F38" s="565"/>
    </row>
    <row r="39" spans="1:6" s="16" customFormat="1" ht="11.25" customHeight="1">
      <c r="A39" s="632"/>
      <c r="B39" s="633"/>
      <c r="C39" s="564"/>
      <c r="D39" s="68"/>
      <c r="E39" s="174"/>
      <c r="F39" s="565"/>
    </row>
    <row r="40" spans="1:6" s="16" customFormat="1" ht="67.5">
      <c r="A40" s="632"/>
      <c r="B40" s="633" t="s">
        <v>1348</v>
      </c>
      <c r="C40" s="564"/>
      <c r="D40" s="68"/>
      <c r="E40" s="174"/>
      <c r="F40" s="565"/>
    </row>
    <row r="41" spans="1:6" s="16" customFormat="1" ht="33.75">
      <c r="A41" s="632"/>
      <c r="B41" s="633" t="s">
        <v>1349</v>
      </c>
      <c r="C41" s="564"/>
      <c r="D41" s="68"/>
      <c r="E41" s="174"/>
      <c r="F41" s="565"/>
    </row>
    <row r="42" spans="1:6" s="16" customFormat="1">
      <c r="A42" s="632"/>
      <c r="B42" s="633" t="s">
        <v>1350</v>
      </c>
      <c r="C42" s="564"/>
      <c r="D42" s="68"/>
      <c r="E42" s="174"/>
      <c r="F42" s="565"/>
    </row>
    <row r="43" spans="1:6" s="16" customFormat="1" ht="33.75">
      <c r="A43" s="632" t="s">
        <v>81</v>
      </c>
      <c r="B43" s="633" t="s">
        <v>2600</v>
      </c>
      <c r="C43" s="564"/>
      <c r="D43" s="68"/>
      <c r="E43" s="174"/>
      <c r="F43" s="565"/>
    </row>
    <row r="44" spans="1:6" s="16" customFormat="1" ht="39.75" customHeight="1">
      <c r="A44" s="632" t="s">
        <v>81</v>
      </c>
      <c r="B44" s="633" t="s">
        <v>2759</v>
      </c>
      <c r="C44" s="564"/>
      <c r="D44" s="68"/>
      <c r="E44" s="174"/>
      <c r="F44" s="565"/>
    </row>
    <row r="45" spans="1:6" s="16" customFormat="1" ht="22.5">
      <c r="A45" s="632" t="s">
        <v>81</v>
      </c>
      <c r="B45" s="633" t="s">
        <v>1351</v>
      </c>
      <c r="C45" s="564"/>
      <c r="D45" s="68"/>
      <c r="E45" s="174"/>
      <c r="F45" s="565"/>
    </row>
    <row r="46" spans="1:6" s="16" customFormat="1" ht="22.5">
      <c r="A46" s="632"/>
      <c r="B46" s="633" t="s">
        <v>1352</v>
      </c>
      <c r="C46" s="564"/>
      <c r="D46" s="68"/>
      <c r="E46" s="174"/>
      <c r="F46" s="565"/>
    </row>
    <row r="47" spans="1:6" s="540" customFormat="1" ht="11.25" customHeight="1">
      <c r="A47" s="637"/>
      <c r="B47" s="559"/>
      <c r="C47" s="564"/>
      <c r="D47" s="68"/>
      <c r="E47" s="173"/>
      <c r="F47" s="561"/>
    </row>
    <row r="48" spans="1:6" s="638" customFormat="1" ht="11.25" customHeight="1">
      <c r="A48" s="632"/>
      <c r="B48" s="559" t="s">
        <v>1353</v>
      </c>
      <c r="C48" s="564"/>
      <c r="D48" s="68"/>
      <c r="E48" s="173"/>
      <c r="F48" s="561"/>
    </row>
    <row r="49" spans="1:6" s="16" customFormat="1" ht="56.25">
      <c r="A49" s="632"/>
      <c r="B49" s="635" t="s">
        <v>1354</v>
      </c>
      <c r="C49" s="564"/>
      <c r="D49" s="68"/>
      <c r="E49" s="174"/>
      <c r="F49" s="565"/>
    </row>
    <row r="50" spans="1:6" s="16" customFormat="1" ht="79.5" customHeight="1">
      <c r="A50" s="632"/>
      <c r="B50" s="635" t="s">
        <v>1355</v>
      </c>
      <c r="C50" s="564"/>
      <c r="D50" s="68"/>
      <c r="E50" s="174"/>
      <c r="F50" s="565"/>
    </row>
    <row r="51" spans="1:6" s="16" customFormat="1" ht="33.75">
      <c r="A51" s="632"/>
      <c r="B51" s="635" t="s">
        <v>1356</v>
      </c>
      <c r="C51" s="564"/>
      <c r="D51" s="68"/>
      <c r="E51" s="174"/>
      <c r="F51" s="565"/>
    </row>
    <row r="52" spans="1:6" s="16" customFormat="1">
      <c r="A52" s="632"/>
      <c r="B52" s="635"/>
      <c r="C52" s="564"/>
      <c r="D52" s="68"/>
      <c r="E52" s="174"/>
      <c r="F52" s="565"/>
    </row>
    <row r="53" spans="1:6" s="16" customFormat="1">
      <c r="A53" s="632"/>
      <c r="B53" s="639" t="s">
        <v>1357</v>
      </c>
      <c r="C53" s="564"/>
      <c r="D53" s="68"/>
      <c r="E53" s="174"/>
      <c r="F53" s="565"/>
    </row>
    <row r="54" spans="1:6" s="16" customFormat="1" ht="11.25" customHeight="1">
      <c r="A54" s="632" t="s">
        <v>81</v>
      </c>
      <c r="B54" s="633" t="s">
        <v>2388</v>
      </c>
      <c r="C54" s="564"/>
      <c r="D54" s="68"/>
      <c r="E54" s="174"/>
      <c r="F54" s="565"/>
    </row>
    <row r="55" spans="1:6" s="16" customFormat="1" ht="11.25" customHeight="1">
      <c r="A55" s="632" t="s">
        <v>81</v>
      </c>
      <c r="B55" s="633" t="s">
        <v>2389</v>
      </c>
      <c r="C55" s="564"/>
      <c r="D55" s="68"/>
      <c r="E55" s="174"/>
      <c r="F55" s="565"/>
    </row>
    <row r="56" spans="1:6" s="16" customFormat="1" ht="11.25" customHeight="1">
      <c r="A56" s="632" t="s">
        <v>81</v>
      </c>
      <c r="B56" s="633" t="s">
        <v>2390</v>
      </c>
      <c r="C56" s="564"/>
      <c r="D56" s="68"/>
      <c r="E56" s="174"/>
      <c r="F56" s="565"/>
    </row>
    <row r="57" spans="1:6" s="16" customFormat="1" ht="33.75">
      <c r="A57" s="632" t="s">
        <v>81</v>
      </c>
      <c r="B57" s="633" t="s">
        <v>2391</v>
      </c>
      <c r="C57" s="564"/>
      <c r="D57" s="68"/>
      <c r="E57" s="174"/>
      <c r="F57" s="565"/>
    </row>
    <row r="58" spans="1:6" s="16" customFormat="1" ht="11.25" customHeight="1">
      <c r="A58" s="632" t="s">
        <v>81</v>
      </c>
      <c r="B58" s="633" t="s">
        <v>2393</v>
      </c>
      <c r="C58" s="564"/>
      <c r="D58" s="68"/>
      <c r="E58" s="174"/>
      <c r="F58" s="565"/>
    </row>
    <row r="59" spans="1:6" s="16" customFormat="1" ht="11.25" customHeight="1">
      <c r="A59" s="632" t="s">
        <v>81</v>
      </c>
      <c r="B59" s="633" t="s">
        <v>2394</v>
      </c>
      <c r="C59" s="564"/>
      <c r="D59" s="68"/>
      <c r="E59" s="174"/>
      <c r="F59" s="565"/>
    </row>
    <row r="60" spans="1:6" s="16" customFormat="1" ht="11.25" customHeight="1">
      <c r="A60" s="632" t="s">
        <v>81</v>
      </c>
      <c r="B60" s="633" t="s">
        <v>2392</v>
      </c>
      <c r="C60" s="564"/>
      <c r="D60" s="68"/>
      <c r="E60" s="174"/>
      <c r="F60" s="565"/>
    </row>
    <row r="61" spans="1:6" s="16" customFormat="1" ht="22.5">
      <c r="A61" s="632" t="s">
        <v>81</v>
      </c>
      <c r="B61" s="633" t="s">
        <v>2395</v>
      </c>
      <c r="C61" s="564"/>
      <c r="D61" s="68"/>
      <c r="E61" s="174"/>
      <c r="F61" s="565"/>
    </row>
    <row r="62" spans="1:6" s="16" customFormat="1" ht="24.75" customHeight="1">
      <c r="A62" s="632" t="s">
        <v>81</v>
      </c>
      <c r="B62" s="633" t="s">
        <v>2396</v>
      </c>
      <c r="C62" s="564"/>
      <c r="D62" s="68"/>
      <c r="E62" s="174"/>
      <c r="F62" s="565"/>
    </row>
    <row r="63" spans="1:6" s="16" customFormat="1" ht="11.25" customHeight="1">
      <c r="A63" s="632"/>
      <c r="B63" s="635"/>
      <c r="C63" s="564"/>
      <c r="D63" s="68"/>
      <c r="E63" s="174"/>
      <c r="F63" s="565"/>
    </row>
    <row r="64" spans="1:6" s="16" customFormat="1" ht="11.25" customHeight="1">
      <c r="A64" s="632"/>
      <c r="B64" s="639" t="s">
        <v>1358</v>
      </c>
      <c r="C64" s="564"/>
      <c r="D64" s="68"/>
      <c r="E64" s="174"/>
      <c r="F64" s="565"/>
    </row>
    <row r="65" spans="1:6" s="16" customFormat="1" ht="33.75">
      <c r="A65" s="632"/>
      <c r="B65" s="633" t="s">
        <v>1359</v>
      </c>
      <c r="C65" s="564"/>
      <c r="D65" s="68"/>
      <c r="E65" s="174"/>
      <c r="F65" s="565"/>
    </row>
    <row r="66" spans="1:6" s="16" customFormat="1" ht="78.75">
      <c r="A66" s="632"/>
      <c r="B66" s="633" t="s">
        <v>2601</v>
      </c>
      <c r="C66" s="564"/>
      <c r="D66" s="68"/>
      <c r="E66" s="174"/>
      <c r="F66" s="565"/>
    </row>
    <row r="67" spans="1:6" s="16" customFormat="1" ht="33.75">
      <c r="A67" s="632"/>
      <c r="B67" s="504" t="s">
        <v>1360</v>
      </c>
      <c r="C67" s="564"/>
      <c r="D67" s="68"/>
      <c r="E67" s="174"/>
      <c r="F67" s="565"/>
    </row>
    <row r="68" spans="1:6" s="16" customFormat="1" ht="22.5">
      <c r="A68" s="632"/>
      <c r="B68" s="633" t="s">
        <v>1361</v>
      </c>
      <c r="C68" s="564"/>
      <c r="D68" s="68"/>
      <c r="E68" s="174"/>
      <c r="F68" s="565"/>
    </row>
    <row r="69" spans="1:6" s="16" customFormat="1" ht="45">
      <c r="A69" s="632"/>
      <c r="B69" s="633" t="s">
        <v>2602</v>
      </c>
      <c r="C69" s="564"/>
      <c r="D69" s="68"/>
      <c r="E69" s="174"/>
      <c r="F69" s="565"/>
    </row>
    <row r="70" spans="1:6" s="16" customFormat="1" ht="11.25" customHeight="1">
      <c r="A70" s="632"/>
      <c r="B70" s="635"/>
      <c r="C70" s="564"/>
      <c r="D70" s="68"/>
      <c r="E70" s="174"/>
      <c r="F70" s="565"/>
    </row>
    <row r="71" spans="1:6" s="16" customFormat="1" ht="11.25" customHeight="1">
      <c r="A71" s="632"/>
      <c r="B71" s="639" t="s">
        <v>1362</v>
      </c>
      <c r="C71" s="564"/>
      <c r="D71" s="68"/>
      <c r="E71" s="174"/>
      <c r="F71" s="565"/>
    </row>
    <row r="72" spans="1:6" s="16" customFormat="1" ht="45">
      <c r="A72" s="632"/>
      <c r="B72" s="635" t="s">
        <v>1363</v>
      </c>
      <c r="C72" s="564"/>
      <c r="D72" s="68"/>
      <c r="E72" s="174"/>
      <c r="F72" s="565"/>
    </row>
    <row r="73" spans="1:6" s="16" customFormat="1" ht="11.25" customHeight="1">
      <c r="A73" s="632"/>
      <c r="B73" s="635"/>
      <c r="C73" s="564"/>
      <c r="D73" s="68"/>
      <c r="E73" s="174"/>
      <c r="F73" s="565"/>
    </row>
    <row r="74" spans="1:6" s="16" customFormat="1" ht="11.25" customHeight="1">
      <c r="A74" s="632"/>
      <c r="B74" s="639" t="s">
        <v>1061</v>
      </c>
      <c r="C74" s="564"/>
      <c r="D74" s="68"/>
      <c r="E74" s="174"/>
      <c r="F74" s="565"/>
    </row>
    <row r="75" spans="1:6" s="640" customFormat="1" ht="22.5">
      <c r="A75" s="632"/>
      <c r="B75" s="635" t="s">
        <v>1364</v>
      </c>
      <c r="C75" s="564"/>
      <c r="D75" s="68"/>
      <c r="E75" s="174"/>
      <c r="F75" s="565"/>
    </row>
    <row r="76" spans="1:6" s="16" customFormat="1" ht="11.25" customHeight="1">
      <c r="A76" s="632"/>
      <c r="B76" s="635" t="s">
        <v>1365</v>
      </c>
      <c r="C76" s="564"/>
      <c r="D76" s="68"/>
      <c r="E76" s="174"/>
      <c r="F76" s="565"/>
    </row>
    <row r="77" spans="1:6" s="540" customFormat="1" ht="11.25" customHeight="1">
      <c r="A77" s="632"/>
      <c r="B77" s="639"/>
      <c r="C77" s="564"/>
      <c r="D77" s="68"/>
      <c r="E77" s="173"/>
      <c r="F77" s="561"/>
    </row>
    <row r="78" spans="1:6" s="638" customFormat="1" ht="22.5">
      <c r="A78" s="632"/>
      <c r="B78" s="639" t="s">
        <v>1366</v>
      </c>
      <c r="C78" s="564"/>
      <c r="D78" s="68"/>
      <c r="E78" s="173"/>
      <c r="F78" s="561"/>
    </row>
    <row r="79" spans="1:6" s="638" customFormat="1" ht="11.25" customHeight="1">
      <c r="A79" s="632"/>
      <c r="B79" s="639"/>
      <c r="C79" s="564"/>
      <c r="D79" s="68"/>
      <c r="E79" s="173"/>
      <c r="F79" s="561"/>
    </row>
    <row r="80" spans="1:6" s="16" customFormat="1" ht="11.25" customHeight="1">
      <c r="A80" s="632"/>
      <c r="B80" s="635" t="s">
        <v>1086</v>
      </c>
      <c r="C80" s="564"/>
      <c r="D80" s="68"/>
      <c r="E80" s="174"/>
      <c r="F80" s="565"/>
    </row>
    <row r="81" spans="1:6" s="16" customFormat="1" ht="22.5">
      <c r="A81" s="632" t="s">
        <v>81</v>
      </c>
      <c r="B81" s="635" t="s">
        <v>857</v>
      </c>
      <c r="C81" s="564"/>
      <c r="D81" s="68"/>
      <c r="E81" s="174"/>
      <c r="F81" s="565"/>
    </row>
    <row r="82" spans="1:6" s="16" customFormat="1" ht="11.25" customHeight="1">
      <c r="A82" s="632" t="s">
        <v>81</v>
      </c>
      <c r="B82" s="635" t="s">
        <v>140</v>
      </c>
      <c r="C82" s="564"/>
      <c r="D82" s="68"/>
      <c r="E82" s="174"/>
      <c r="F82" s="565"/>
    </row>
    <row r="83" spans="1:6" s="16" customFormat="1" ht="11.25" customHeight="1">
      <c r="A83" s="632" t="s">
        <v>81</v>
      </c>
      <c r="B83" s="641" t="s">
        <v>1367</v>
      </c>
      <c r="C83" s="564"/>
      <c r="D83" s="68"/>
      <c r="E83" s="174"/>
      <c r="F83" s="565"/>
    </row>
    <row r="84" spans="1:6" s="16" customFormat="1" ht="22.5">
      <c r="A84" s="632" t="s">
        <v>81</v>
      </c>
      <c r="B84" s="635" t="s">
        <v>865</v>
      </c>
      <c r="C84" s="564"/>
      <c r="D84" s="68"/>
      <c r="E84" s="174"/>
      <c r="F84" s="565"/>
    </row>
    <row r="85" spans="1:6" s="16" customFormat="1" ht="33.75">
      <c r="A85" s="632" t="s">
        <v>81</v>
      </c>
      <c r="B85" s="635" t="s">
        <v>1368</v>
      </c>
      <c r="C85" s="564"/>
      <c r="D85" s="68"/>
      <c r="E85" s="174"/>
      <c r="F85" s="565"/>
    </row>
    <row r="86" spans="1:6" s="16" customFormat="1" ht="11.25" customHeight="1">
      <c r="A86" s="632" t="s">
        <v>81</v>
      </c>
      <c r="B86" s="635" t="s">
        <v>1369</v>
      </c>
      <c r="C86" s="564"/>
      <c r="D86" s="68"/>
      <c r="E86" s="174"/>
      <c r="F86" s="565"/>
    </row>
    <row r="87" spans="1:6" s="16" customFormat="1" ht="11.25" customHeight="1">
      <c r="A87" s="632" t="s">
        <v>81</v>
      </c>
      <c r="B87" s="635" t="s">
        <v>143</v>
      </c>
      <c r="C87" s="564"/>
      <c r="D87" s="68"/>
      <c r="E87" s="174"/>
      <c r="F87" s="565"/>
    </row>
    <row r="88" spans="1:6" s="16" customFormat="1" ht="22.5">
      <c r="A88" s="632" t="s">
        <v>81</v>
      </c>
      <c r="B88" s="635" t="s">
        <v>1370</v>
      </c>
      <c r="C88" s="564"/>
      <c r="D88" s="68"/>
      <c r="E88" s="174"/>
      <c r="F88" s="565"/>
    </row>
    <row r="89" spans="1:6" s="16" customFormat="1" ht="22.5">
      <c r="A89" s="632" t="s">
        <v>81</v>
      </c>
      <c r="B89" s="635" t="s">
        <v>1371</v>
      </c>
      <c r="C89" s="564"/>
      <c r="D89" s="68"/>
      <c r="E89" s="174"/>
      <c r="F89" s="565"/>
    </row>
    <row r="90" spans="1:6" s="16" customFormat="1" ht="22.5">
      <c r="A90" s="632" t="s">
        <v>81</v>
      </c>
      <c r="B90" s="635" t="s">
        <v>1372</v>
      </c>
      <c r="C90" s="564"/>
      <c r="D90" s="68"/>
      <c r="E90" s="174"/>
      <c r="F90" s="565"/>
    </row>
    <row r="91" spans="1:6" s="16" customFormat="1" ht="22.5">
      <c r="A91" s="632" t="s">
        <v>81</v>
      </c>
      <c r="B91" s="635" t="s">
        <v>145</v>
      </c>
      <c r="C91" s="564"/>
      <c r="D91" s="68"/>
      <c r="E91" s="174"/>
      <c r="F91" s="565"/>
    </row>
    <row r="92" spans="1:6" s="16" customFormat="1" ht="11.25" customHeight="1">
      <c r="A92" s="632" t="s">
        <v>81</v>
      </c>
      <c r="B92" s="635" t="s">
        <v>122</v>
      </c>
      <c r="C92" s="564"/>
      <c r="D92" s="68"/>
      <c r="E92" s="174"/>
      <c r="F92" s="565"/>
    </row>
    <row r="93" spans="1:6" s="16" customFormat="1" ht="11.25" customHeight="1">
      <c r="A93" s="632" t="s">
        <v>81</v>
      </c>
      <c r="B93" s="635" t="s">
        <v>1373</v>
      </c>
      <c r="C93" s="564"/>
      <c r="D93" s="68"/>
      <c r="E93" s="174"/>
      <c r="F93" s="565"/>
    </row>
    <row r="94" spans="1:6" s="540" customFormat="1" ht="11.25" customHeight="1">
      <c r="A94" s="632"/>
      <c r="B94" s="504"/>
      <c r="C94" s="564"/>
      <c r="D94" s="68"/>
      <c r="E94" s="173"/>
      <c r="F94" s="561"/>
    </row>
    <row r="95" spans="1:6" s="540" customFormat="1" ht="22.5">
      <c r="A95" s="632"/>
      <c r="B95" s="504" t="s">
        <v>252</v>
      </c>
      <c r="C95" s="564"/>
      <c r="D95" s="642"/>
      <c r="E95" s="659"/>
      <c r="F95" s="643"/>
    </row>
    <row r="96" spans="1:6" s="540" customFormat="1" ht="11.25" customHeight="1">
      <c r="A96" s="632"/>
      <c r="B96" s="504"/>
      <c r="C96" s="564"/>
      <c r="D96" s="644"/>
      <c r="E96" s="660"/>
      <c r="F96" s="645"/>
    </row>
    <row r="97" spans="1:7" s="540" customFormat="1" ht="11.25" customHeight="1">
      <c r="A97" s="632"/>
      <c r="B97" s="504"/>
      <c r="C97" s="564"/>
      <c r="D97" s="564"/>
      <c r="E97" s="661"/>
      <c r="F97" s="565"/>
    </row>
    <row r="98" spans="1:7" s="1" customFormat="1">
      <c r="A98" s="26"/>
      <c r="B98" s="646" t="s">
        <v>1375</v>
      </c>
      <c r="C98" s="349"/>
      <c r="D98" s="25"/>
      <c r="E98" s="662"/>
      <c r="F98" s="36"/>
    </row>
    <row r="99" spans="1:7" s="1" customFormat="1">
      <c r="A99" s="26"/>
      <c r="B99" s="647"/>
      <c r="C99" s="349"/>
      <c r="D99" s="25"/>
      <c r="E99" s="662"/>
      <c r="F99" s="36"/>
    </row>
    <row r="100" spans="1:7" s="16" customFormat="1" ht="24">
      <c r="A100" s="648" t="s">
        <v>2752</v>
      </c>
      <c r="B100" s="649" t="s">
        <v>1385</v>
      </c>
      <c r="C100" s="564"/>
      <c r="D100" s="68"/>
      <c r="E100" s="663"/>
      <c r="F100" s="38"/>
    </row>
    <row r="101" spans="1:7" s="1" customFormat="1" ht="33.75">
      <c r="A101" s="443"/>
      <c r="B101" s="37" t="s">
        <v>1386</v>
      </c>
      <c r="C101" s="349"/>
      <c r="D101" s="25"/>
      <c r="E101" s="662"/>
      <c r="F101" s="36"/>
    </row>
    <row r="102" spans="1:7" s="650" customFormat="1" ht="11.25" customHeight="1">
      <c r="A102" s="80"/>
      <c r="B102" s="46" t="s">
        <v>1376</v>
      </c>
      <c r="C102" s="46"/>
      <c r="D102" s="46"/>
      <c r="E102" s="664"/>
      <c r="F102" s="651"/>
      <c r="G102" s="652"/>
    </row>
    <row r="103" spans="1:7" s="650" customFormat="1" ht="11.25" customHeight="1">
      <c r="A103" s="80"/>
      <c r="B103" s="46" t="s">
        <v>1377</v>
      </c>
      <c r="C103" s="46"/>
      <c r="D103" s="46"/>
      <c r="E103" s="664"/>
      <c r="F103" s="651"/>
      <c r="G103" s="652"/>
    </row>
    <row r="104" spans="1:7" s="650" customFormat="1" ht="11.25" customHeight="1">
      <c r="A104" s="80"/>
      <c r="B104" s="46" t="s">
        <v>1378</v>
      </c>
      <c r="C104" s="46"/>
      <c r="D104" s="46"/>
      <c r="E104" s="664"/>
      <c r="F104" s="651"/>
      <c r="G104" s="653"/>
    </row>
    <row r="105" spans="1:7" s="650" customFormat="1" ht="56.25">
      <c r="A105" s="80"/>
      <c r="B105" s="46" t="s">
        <v>1379</v>
      </c>
      <c r="C105" s="46"/>
      <c r="D105" s="46"/>
      <c r="E105" s="664"/>
      <c r="F105" s="651"/>
      <c r="G105" s="654"/>
    </row>
    <row r="106" spans="1:7" s="650" customFormat="1" ht="33.75">
      <c r="A106" s="80"/>
      <c r="B106" s="46" t="s">
        <v>1380</v>
      </c>
      <c r="C106" s="46"/>
      <c r="D106" s="46"/>
      <c r="E106" s="664"/>
      <c r="F106" s="651"/>
      <c r="G106" s="655"/>
    </row>
    <row r="107" spans="1:7" s="650" customFormat="1" ht="22.5">
      <c r="A107" s="80"/>
      <c r="B107" s="46" t="s">
        <v>1381</v>
      </c>
      <c r="C107" s="46"/>
      <c r="D107" s="46"/>
      <c r="E107" s="664"/>
      <c r="F107" s="651"/>
      <c r="G107" s="655"/>
    </row>
    <row r="108" spans="1:7" s="650" customFormat="1" ht="45">
      <c r="A108" s="80"/>
      <c r="B108" s="46" t="s">
        <v>1374</v>
      </c>
      <c r="C108" s="46"/>
      <c r="D108" s="46"/>
      <c r="E108" s="664"/>
      <c r="F108" s="651"/>
      <c r="G108" s="655"/>
    </row>
    <row r="109" spans="1:7" s="650" customFormat="1" ht="11.25" customHeight="1">
      <c r="A109" s="80"/>
      <c r="B109" s="46" t="s">
        <v>1382</v>
      </c>
      <c r="C109" s="46"/>
      <c r="D109" s="46"/>
      <c r="E109" s="664"/>
      <c r="F109" s="651"/>
      <c r="G109" s="655"/>
    </row>
    <row r="110" spans="1:7" s="650" customFormat="1" ht="33.75">
      <c r="A110" s="80"/>
      <c r="B110" s="46" t="s">
        <v>1383</v>
      </c>
      <c r="C110" s="46"/>
      <c r="D110" s="46"/>
      <c r="E110" s="664"/>
      <c r="F110" s="651"/>
      <c r="G110" s="655"/>
    </row>
    <row r="111" spans="1:7" s="650" customFormat="1" ht="11.25" customHeight="1">
      <c r="A111" s="80"/>
      <c r="B111" s="46" t="s">
        <v>1384</v>
      </c>
      <c r="C111" s="46"/>
      <c r="D111" s="46"/>
      <c r="E111" s="664"/>
      <c r="F111" s="651"/>
      <c r="G111" s="652"/>
    </row>
    <row r="112" spans="1:7" s="650" customFormat="1" ht="22.5">
      <c r="A112" s="64" t="s">
        <v>41</v>
      </c>
      <c r="B112" s="24" t="s">
        <v>1388</v>
      </c>
      <c r="C112" s="63" t="s">
        <v>13</v>
      </c>
      <c r="D112" s="40">
        <v>1</v>
      </c>
      <c r="E112" s="665"/>
      <c r="F112" s="656">
        <f t="shared" ref="F112" si="0">E112*D112</f>
        <v>0</v>
      </c>
      <c r="G112" s="654"/>
    </row>
    <row r="113" spans="1:11" s="650" customFormat="1" ht="22.5">
      <c r="A113" s="64" t="s">
        <v>42</v>
      </c>
      <c r="B113" s="24" t="s">
        <v>1387</v>
      </c>
      <c r="C113" s="63" t="s">
        <v>13</v>
      </c>
      <c r="D113" s="40">
        <v>1</v>
      </c>
      <c r="E113" s="665"/>
      <c r="F113" s="656">
        <f t="shared" ref="F113:F114" si="1">E113*D113</f>
        <v>0</v>
      </c>
      <c r="G113" s="654"/>
    </row>
    <row r="114" spans="1:11" s="650" customFormat="1" ht="22.5">
      <c r="A114" s="64" t="s">
        <v>40</v>
      </c>
      <c r="B114" s="24" t="s">
        <v>1389</v>
      </c>
      <c r="C114" s="63" t="s">
        <v>13</v>
      </c>
      <c r="D114" s="40">
        <v>4</v>
      </c>
      <c r="E114" s="665"/>
      <c r="F114" s="656">
        <f t="shared" si="1"/>
        <v>0</v>
      </c>
      <c r="G114" s="657"/>
    </row>
    <row r="115" spans="1:11" s="100" customFormat="1" ht="22.5">
      <c r="A115" s="64" t="s">
        <v>43</v>
      </c>
      <c r="B115" s="24" t="s">
        <v>1390</v>
      </c>
      <c r="C115" s="67" t="s">
        <v>13</v>
      </c>
      <c r="D115" s="68">
        <v>1</v>
      </c>
      <c r="E115" s="432"/>
      <c r="F115" s="38" t="str">
        <f t="shared" ref="F115" si="2">IF(OR(OR(E115=0,E115=""),OR(D115=0,D115="")),"",D115*E115)</f>
        <v/>
      </c>
      <c r="G115" s="99"/>
      <c r="H115" s="99"/>
      <c r="I115" s="99"/>
      <c r="J115" s="99"/>
      <c r="K115" s="99"/>
    </row>
    <row r="116" spans="1:11" s="16" customFormat="1" ht="11.25" customHeight="1">
      <c r="A116" s="145"/>
      <c r="B116" s="146"/>
      <c r="C116" s="70"/>
      <c r="D116" s="70"/>
      <c r="E116" s="478"/>
      <c r="F116" s="38"/>
      <c r="H116" s="147"/>
    </row>
    <row r="117" spans="1:11" s="16" customFormat="1" ht="11.25" customHeight="1">
      <c r="A117" s="145"/>
      <c r="B117" s="146"/>
      <c r="C117" s="70"/>
      <c r="D117" s="70"/>
      <c r="E117" s="478"/>
      <c r="F117" s="38"/>
      <c r="H117" s="147"/>
    </row>
    <row r="118" spans="1:11" s="1" customFormat="1" ht="11.25" customHeight="1">
      <c r="A118" s="5"/>
      <c r="B118" s="149"/>
      <c r="C118" s="4"/>
      <c r="D118" s="3"/>
      <c r="E118" s="380"/>
      <c r="F118" s="38">
        <f t="shared" ref="F118" si="3">(ROUND(D118*E118,2))</f>
        <v>0</v>
      </c>
    </row>
    <row r="119" spans="1:11" s="1" customFormat="1" ht="11.25" customHeight="1">
      <c r="A119" s="5"/>
      <c r="B119" s="92"/>
      <c r="C119" s="4"/>
      <c r="D119" s="3"/>
      <c r="E119" s="380"/>
    </row>
    <row r="120" spans="1:11" s="48" customFormat="1" ht="15.75">
      <c r="A120" s="658" t="str">
        <f>A3</f>
        <v>B.VII.</v>
      </c>
      <c r="B120" s="116" t="s">
        <v>2377</v>
      </c>
      <c r="C120" s="119"/>
      <c r="D120" s="118"/>
      <c r="E120" s="119"/>
      <c r="F120" s="117" t="str">
        <f>IF(SUM(F1:F119)&gt;0,SUM(F1:F119),"")</f>
        <v/>
      </c>
    </row>
  </sheetData>
  <conditionalFormatting sqref="F113">
    <cfRule type="cellIs" dxfId="15" priority="15" stopIfTrue="1" operator="equal">
      <formula>0</formula>
    </cfRule>
  </conditionalFormatting>
  <conditionalFormatting sqref="F114:F115">
    <cfRule type="cellIs" dxfId="14" priority="14" stopIfTrue="1" operator="equal">
      <formula>0</formula>
    </cfRule>
  </conditionalFormatting>
  <conditionalFormatting sqref="F112">
    <cfRule type="cellIs" dxfId="13" priority="1" stopIfTrue="1" operator="equal">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4" manualBreakCount="4">
    <brk id="25" max="5" man="1"/>
    <brk id="47" max="5" man="1"/>
    <brk id="78" max="5" man="1"/>
    <brk id="97"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IN50"/>
  <sheetViews>
    <sheetView showZeros="0" view="pageBreakPreview" zoomScale="150" zoomScaleNormal="100" zoomScaleSheetLayoutView="150" workbookViewId="0">
      <selection activeCell="B6" sqref="B6"/>
    </sheetView>
  </sheetViews>
  <sheetFormatPr defaultColWidth="9.140625" defaultRowHeight="12.75"/>
  <cols>
    <col min="1" max="1" width="7.28515625" style="15" customWidth="1"/>
    <col min="2" max="2" width="45.7109375" style="15" customWidth="1"/>
    <col min="3" max="3" width="6.140625" style="15" customWidth="1"/>
    <col min="4" max="4" width="9.28515625" style="23" customWidth="1"/>
    <col min="5" max="5" width="8.7109375" style="15" customWidth="1"/>
    <col min="6" max="6" width="12.28515625" style="33" customWidth="1"/>
    <col min="7" max="16384" width="9.140625" style="15"/>
  </cols>
  <sheetData>
    <row r="1" spans="1:248" s="843" customFormat="1" ht="12" thickBot="1">
      <c r="A1" s="838" t="s">
        <v>2671</v>
      </c>
      <c r="B1" s="839" t="s">
        <v>2672</v>
      </c>
      <c r="C1" s="840" t="s">
        <v>2673</v>
      </c>
      <c r="D1" s="841" t="s">
        <v>2674</v>
      </c>
      <c r="E1" s="840" t="s">
        <v>2675</v>
      </c>
      <c r="F1" s="842" t="s">
        <v>2676</v>
      </c>
    </row>
    <row r="2" spans="1:248" s="26" customFormat="1" ht="12" thickTop="1">
      <c r="A2" s="49"/>
      <c r="B2" s="37"/>
      <c r="C2" s="25"/>
      <c r="D2" s="25"/>
      <c r="E2" s="35"/>
      <c r="F2" s="36"/>
    </row>
    <row r="3" spans="1:248" s="48" customFormat="1" ht="15.75">
      <c r="A3" s="51" t="s">
        <v>2755</v>
      </c>
      <c r="B3" s="72" t="s">
        <v>979</v>
      </c>
      <c r="C3" s="52"/>
      <c r="D3" s="52"/>
      <c r="E3" s="377"/>
      <c r="F3" s="54"/>
    </row>
    <row r="4" spans="1:248" s="48" customFormat="1" ht="15.75">
      <c r="A4" s="55"/>
      <c r="B4" s="104"/>
      <c r="C4" s="56"/>
      <c r="D4" s="56"/>
      <c r="E4" s="378"/>
      <c r="F4" s="57"/>
    </row>
    <row r="5" spans="1:248" s="46" customFormat="1" ht="11.25">
      <c r="A5" s="80"/>
      <c r="B5" s="148" t="s">
        <v>5</v>
      </c>
      <c r="E5" s="101"/>
    </row>
    <row r="6" spans="1:248" s="46" customFormat="1" ht="33.75">
      <c r="A6" s="80"/>
      <c r="B6" s="46" t="s">
        <v>2603</v>
      </c>
      <c r="E6" s="101"/>
    </row>
    <row r="7" spans="1:248" s="46" customFormat="1" ht="58.5" customHeight="1">
      <c r="A7" s="80"/>
      <c r="B7" s="46" t="s">
        <v>980</v>
      </c>
      <c r="E7" s="101"/>
    </row>
    <row r="8" spans="1:248" s="46" customFormat="1" ht="22.5">
      <c r="A8" s="80"/>
      <c r="B8" s="46" t="s">
        <v>981</v>
      </c>
      <c r="E8" s="101"/>
    </row>
    <row r="9" spans="1:248" s="26" customFormat="1" ht="11.25">
      <c r="A9" s="109"/>
      <c r="B9" s="37"/>
      <c r="C9" s="37"/>
      <c r="D9" s="37"/>
      <c r="E9" s="158"/>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row>
    <row r="10" spans="1:248" s="26" customFormat="1" ht="11.25">
      <c r="A10" s="49"/>
      <c r="B10" s="24" t="s">
        <v>123</v>
      </c>
      <c r="C10" s="25"/>
      <c r="D10" s="25"/>
      <c r="E10" s="108"/>
      <c r="F10" s="36"/>
    </row>
    <row r="11" spans="1:248" s="26" customFormat="1" ht="22.5">
      <c r="A11" s="69"/>
      <c r="B11" s="24" t="s">
        <v>982</v>
      </c>
      <c r="C11" s="70"/>
      <c r="D11" s="70"/>
      <c r="E11" s="381"/>
      <c r="F11" s="71"/>
    </row>
    <row r="12" spans="1:248" s="46" customFormat="1" ht="11.25">
      <c r="A12" s="80" t="s">
        <v>81</v>
      </c>
      <c r="B12" s="46" t="s">
        <v>983</v>
      </c>
      <c r="E12" s="101"/>
    </row>
    <row r="13" spans="1:248" s="46" customFormat="1" ht="11.25">
      <c r="A13" s="80" t="s">
        <v>81</v>
      </c>
      <c r="B13" s="46" t="s">
        <v>984</v>
      </c>
      <c r="E13" s="101"/>
    </row>
    <row r="14" spans="1:248" s="46" customFormat="1" ht="11.25">
      <c r="A14" s="80" t="s">
        <v>81</v>
      </c>
      <c r="B14" s="46" t="s">
        <v>985</v>
      </c>
      <c r="E14" s="101"/>
    </row>
    <row r="15" spans="1:248" s="46" customFormat="1" ht="11.25">
      <c r="A15" s="80" t="s">
        <v>81</v>
      </c>
      <c r="B15" s="46" t="s">
        <v>161</v>
      </c>
      <c r="E15" s="101"/>
    </row>
    <row r="16" spans="1:248" s="46" customFormat="1" ht="11.25">
      <c r="A16" s="80" t="s">
        <v>81</v>
      </c>
      <c r="B16" s="46" t="s">
        <v>986</v>
      </c>
      <c r="E16" s="101"/>
    </row>
    <row r="17" spans="1:6" s="46" customFormat="1" ht="22.5">
      <c r="A17" s="80" t="s">
        <v>81</v>
      </c>
      <c r="B17" s="46" t="s">
        <v>987</v>
      </c>
      <c r="E17" s="101"/>
    </row>
    <row r="18" spans="1:6" s="46" customFormat="1" ht="11.25">
      <c r="A18" s="80" t="s">
        <v>81</v>
      </c>
      <c r="B18" s="46" t="s">
        <v>988</v>
      </c>
      <c r="E18" s="101"/>
    </row>
    <row r="19" spans="1:6" s="46" customFormat="1" ht="11.25">
      <c r="A19" s="80" t="s">
        <v>81</v>
      </c>
      <c r="B19" s="46" t="s">
        <v>989</v>
      </c>
      <c r="E19" s="101"/>
    </row>
    <row r="20" spans="1:6" s="46" customFormat="1" ht="11.25">
      <c r="A20" s="80" t="s">
        <v>81</v>
      </c>
      <c r="B20" s="46" t="s">
        <v>990</v>
      </c>
      <c r="E20" s="101"/>
    </row>
    <row r="21" spans="1:6" s="46" customFormat="1" ht="11.25">
      <c r="A21" s="80" t="s">
        <v>81</v>
      </c>
      <c r="B21" s="46" t="s">
        <v>991</v>
      </c>
      <c r="E21" s="101"/>
    </row>
    <row r="22" spans="1:6" s="46" customFormat="1" ht="11.25">
      <c r="A22" s="80" t="s">
        <v>81</v>
      </c>
      <c r="B22" s="46" t="s">
        <v>184</v>
      </c>
      <c r="E22" s="101"/>
    </row>
    <row r="23" spans="1:6" s="46" customFormat="1" ht="22.5">
      <c r="A23" s="80" t="s">
        <v>81</v>
      </c>
      <c r="B23" s="46" t="s">
        <v>992</v>
      </c>
      <c r="E23" s="101"/>
    </row>
    <row r="24" spans="1:6" s="46" customFormat="1" ht="22.5">
      <c r="A24" s="80" t="s">
        <v>81</v>
      </c>
      <c r="B24" s="46" t="s">
        <v>993</v>
      </c>
      <c r="E24" s="101"/>
    </row>
    <row r="25" spans="1:6" s="26" customFormat="1" ht="11.25">
      <c r="A25" s="69"/>
      <c r="B25" s="24"/>
      <c r="C25" s="70"/>
      <c r="D25" s="70"/>
      <c r="E25" s="381"/>
      <c r="F25" s="71"/>
    </row>
    <row r="26" spans="1:6" s="46" customFormat="1" ht="45">
      <c r="A26" s="80"/>
      <c r="B26" s="24" t="s">
        <v>994</v>
      </c>
      <c r="E26" s="101"/>
    </row>
    <row r="27" spans="1:6" s="46" customFormat="1" ht="11.25">
      <c r="A27" s="80"/>
      <c r="E27" s="101"/>
    </row>
    <row r="28" spans="1:6" s="16" customFormat="1">
      <c r="A28" s="666"/>
      <c r="B28" s="667"/>
      <c r="E28" s="81"/>
    </row>
    <row r="29" spans="1:6" ht="51">
      <c r="A29" s="1074">
        <f>COUNT($A$1:A28)+1</f>
        <v>1</v>
      </c>
      <c r="B29" s="141" t="s">
        <v>995</v>
      </c>
      <c r="C29" s="32"/>
      <c r="E29" s="501"/>
      <c r="F29" s="15"/>
    </row>
    <row r="30" spans="1:6" s="46" customFormat="1" ht="67.5">
      <c r="A30" s="80"/>
      <c r="B30" s="383" t="s">
        <v>996</v>
      </c>
      <c r="E30" s="101"/>
    </row>
    <row r="31" spans="1:6" s="46" customFormat="1" ht="22.5">
      <c r="A31" s="80"/>
      <c r="B31" s="383" t="s">
        <v>997</v>
      </c>
      <c r="E31" s="101"/>
    </row>
    <row r="32" spans="1:6" s="9" customFormat="1" ht="22.5">
      <c r="A32" s="527"/>
      <c r="B32" s="24" t="s">
        <v>998</v>
      </c>
      <c r="C32" s="669"/>
      <c r="D32" s="670"/>
      <c r="E32" s="673"/>
      <c r="F32" s="91"/>
    </row>
    <row r="33" spans="1:8" s="9" customFormat="1" ht="11.25" customHeight="1">
      <c r="A33" s="527"/>
      <c r="B33" s="24" t="s">
        <v>1233</v>
      </c>
      <c r="C33" s="669"/>
      <c r="D33" s="670"/>
      <c r="E33" s="673"/>
      <c r="F33" s="91"/>
    </row>
    <row r="34" spans="1:8" s="9" customFormat="1" ht="11.25" customHeight="1">
      <c r="A34" s="64" t="s">
        <v>41</v>
      </c>
      <c r="B34" s="671" t="s">
        <v>999</v>
      </c>
      <c r="C34" s="109" t="s">
        <v>14</v>
      </c>
      <c r="D34" s="670">
        <v>309.2</v>
      </c>
      <c r="E34" s="673"/>
      <c r="F34" s="38">
        <f t="shared" ref="F34:F45" si="0">(ROUND(D34*E34,2))</f>
        <v>0</v>
      </c>
    </row>
    <row r="35" spans="1:8" s="9" customFormat="1" ht="11.25" customHeight="1">
      <c r="A35" s="64" t="s">
        <v>42</v>
      </c>
      <c r="B35" s="671" t="s">
        <v>1000</v>
      </c>
      <c r="C35" s="109" t="s">
        <v>8</v>
      </c>
      <c r="D35" s="670">
        <v>287.3</v>
      </c>
      <c r="E35" s="673"/>
      <c r="F35" s="38">
        <f t="shared" si="0"/>
        <v>0</v>
      </c>
    </row>
    <row r="36" spans="1:8" s="9" customFormat="1" ht="11.25" customHeight="1">
      <c r="A36" s="64" t="s">
        <v>40</v>
      </c>
      <c r="B36" s="671" t="s">
        <v>1001</v>
      </c>
      <c r="C36" s="346" t="s">
        <v>8</v>
      </c>
      <c r="D36" s="25">
        <v>27</v>
      </c>
      <c r="E36" s="608"/>
      <c r="F36" s="38">
        <f t="shared" si="0"/>
        <v>0</v>
      </c>
    </row>
    <row r="37" spans="1:8" s="9" customFormat="1" ht="11.25" customHeight="1">
      <c r="A37" s="64" t="s">
        <v>43</v>
      </c>
      <c r="B37" s="671" t="s">
        <v>1002</v>
      </c>
      <c r="C37" s="346" t="s">
        <v>14</v>
      </c>
      <c r="D37" s="25">
        <v>192</v>
      </c>
      <c r="E37" s="608"/>
      <c r="F37" s="38">
        <f t="shared" si="0"/>
        <v>0</v>
      </c>
    </row>
    <row r="38" spans="1:8" s="9" customFormat="1" ht="11.25" customHeight="1">
      <c r="A38" s="666"/>
      <c r="C38" s="672"/>
      <c r="D38" s="10"/>
      <c r="E38" s="674"/>
      <c r="F38" s="38">
        <f t="shared" si="0"/>
        <v>0</v>
      </c>
      <c r="G38" s="10"/>
    </row>
    <row r="39" spans="1:8" ht="26.25" customHeight="1">
      <c r="A39" s="1074">
        <f>COUNT($A$1:A38)+1</f>
        <v>2</v>
      </c>
      <c r="B39" s="141" t="s">
        <v>1003</v>
      </c>
      <c r="C39" s="32"/>
      <c r="E39" s="501"/>
      <c r="F39" s="38">
        <f t="shared" si="0"/>
        <v>0</v>
      </c>
    </row>
    <row r="40" spans="1:8" s="46" customFormat="1" ht="78.75">
      <c r="A40" s="80"/>
      <c r="B40" s="383" t="s">
        <v>1004</v>
      </c>
      <c r="E40" s="101"/>
      <c r="F40" s="38">
        <f t="shared" si="0"/>
        <v>0</v>
      </c>
    </row>
    <row r="41" spans="1:8" s="46" customFormat="1" ht="22.5">
      <c r="A41" s="80"/>
      <c r="B41" s="383" t="s">
        <v>997</v>
      </c>
      <c r="E41" s="101"/>
      <c r="F41" s="38">
        <f t="shared" si="0"/>
        <v>0</v>
      </c>
    </row>
    <row r="42" spans="1:8" s="9" customFormat="1" ht="11.25" customHeight="1">
      <c r="A42" s="527"/>
      <c r="B42" s="24" t="s">
        <v>1005</v>
      </c>
      <c r="C42" s="669"/>
      <c r="D42" s="670"/>
      <c r="E42" s="673"/>
      <c r="F42" s="38">
        <f t="shared" si="0"/>
        <v>0</v>
      </c>
    </row>
    <row r="43" spans="1:8" s="9" customFormat="1" ht="11.25" customHeight="1">
      <c r="A43" s="527"/>
      <c r="B43" s="24" t="s">
        <v>458</v>
      </c>
      <c r="C43" s="669"/>
      <c r="D43" s="670"/>
      <c r="E43" s="673"/>
      <c r="F43" s="38">
        <f t="shared" si="0"/>
        <v>0</v>
      </c>
    </row>
    <row r="44" spans="1:8" s="9" customFormat="1" ht="11.25" customHeight="1">
      <c r="A44" s="64" t="s">
        <v>41</v>
      </c>
      <c r="B44" s="671" t="s">
        <v>999</v>
      </c>
      <c r="C44" s="109" t="s">
        <v>14</v>
      </c>
      <c r="D44" s="670">
        <v>155</v>
      </c>
      <c r="E44" s="673"/>
      <c r="F44" s="38">
        <f t="shared" si="0"/>
        <v>0</v>
      </c>
    </row>
    <row r="45" spans="1:8" s="9" customFormat="1" ht="11.25" customHeight="1">
      <c r="A45" s="64" t="s">
        <v>42</v>
      </c>
      <c r="B45" s="671" t="s">
        <v>1006</v>
      </c>
      <c r="C45" s="109" t="s">
        <v>8</v>
      </c>
      <c r="D45" s="670">
        <v>45</v>
      </c>
      <c r="E45" s="673"/>
      <c r="F45" s="38">
        <f t="shared" si="0"/>
        <v>0</v>
      </c>
    </row>
    <row r="46" spans="1:8" s="16" customFormat="1" ht="11.25" customHeight="1">
      <c r="A46" s="145"/>
      <c r="B46" s="146"/>
      <c r="C46" s="70"/>
      <c r="D46" s="70"/>
      <c r="E46" s="478"/>
      <c r="F46" s="38"/>
      <c r="H46" s="147"/>
    </row>
    <row r="47" spans="1:8" s="1" customFormat="1" ht="11.25" customHeight="1">
      <c r="A47" s="5"/>
      <c r="B47" s="149"/>
      <c r="C47" s="4"/>
      <c r="D47" s="3"/>
      <c r="E47" s="380"/>
      <c r="F47" s="38">
        <f t="shared" ref="F47" si="1">(ROUND(D47*E47,2))</f>
        <v>0</v>
      </c>
    </row>
    <row r="48" spans="1:8" s="1" customFormat="1" ht="11.25" customHeight="1">
      <c r="A48" s="5"/>
      <c r="B48" s="92"/>
      <c r="C48" s="4"/>
      <c r="D48" s="3"/>
      <c r="E48" s="380"/>
    </row>
    <row r="49" spans="1:6" s="1" customFormat="1" ht="11.25" customHeight="1">
      <c r="A49" s="5"/>
      <c r="B49" s="92"/>
      <c r="C49" s="4"/>
      <c r="D49" s="3"/>
      <c r="E49" s="380"/>
    </row>
    <row r="50" spans="1:6" s="48" customFormat="1" ht="15.75">
      <c r="A50" s="120" t="str">
        <f>A3</f>
        <v>B.VIII.</v>
      </c>
      <c r="B50" s="116" t="s">
        <v>1007</v>
      </c>
      <c r="C50" s="119"/>
      <c r="D50" s="118"/>
      <c r="E50" s="119"/>
      <c r="F50" s="117" t="str">
        <f>IF(SUM(F1:F49)&gt;0,SUM(F1:F49),"")</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28"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A1:Q52"/>
  <sheetViews>
    <sheetView showZeros="0" view="pageBreakPreview" topLeftCell="A14" zoomScale="150" zoomScaleNormal="100" zoomScaleSheetLayoutView="150" workbookViewId="0">
      <selection activeCell="B19" sqref="B19"/>
    </sheetView>
  </sheetViews>
  <sheetFormatPr defaultColWidth="9.140625" defaultRowHeight="12.75"/>
  <cols>
    <col min="1" max="1" width="7.28515625" style="15" customWidth="1"/>
    <col min="2" max="2" width="46.7109375" style="15" customWidth="1"/>
    <col min="3" max="3" width="6.140625" style="15" customWidth="1"/>
    <col min="4" max="4" width="8.42578125" style="23" customWidth="1"/>
    <col min="5" max="5" width="7.85546875" style="15" customWidth="1"/>
    <col min="6" max="6" width="11.7109375" style="33" customWidth="1"/>
    <col min="7" max="7" width="105.28515625" style="15" customWidth="1"/>
    <col min="8"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2368</v>
      </c>
      <c r="B3" s="72" t="s">
        <v>959</v>
      </c>
      <c r="C3" s="52"/>
      <c r="D3" s="52"/>
      <c r="E3" s="377"/>
      <c r="F3" s="54"/>
    </row>
    <row r="4" spans="1:6" s="48" customFormat="1" ht="15.75">
      <c r="A4" s="55"/>
      <c r="B4" s="104"/>
      <c r="C4" s="56"/>
      <c r="D4" s="56"/>
      <c r="E4" s="378"/>
      <c r="F4" s="57"/>
    </row>
    <row r="5" spans="1:6" s="46" customFormat="1" ht="11.25">
      <c r="A5" s="80"/>
      <c r="B5" s="148" t="s">
        <v>5</v>
      </c>
      <c r="E5" s="101"/>
    </row>
    <row r="6" spans="1:6" s="46" customFormat="1" ht="34.5">
      <c r="A6" s="80"/>
      <c r="B6" s="46" t="s">
        <v>2573</v>
      </c>
      <c r="E6" s="101"/>
    </row>
    <row r="7" spans="1:6" s="46" customFormat="1" ht="22.5">
      <c r="A7" s="80"/>
      <c r="B7" s="46" t="s">
        <v>960</v>
      </c>
      <c r="E7" s="101"/>
    </row>
    <row r="8" spans="1:6" s="46" customFormat="1" ht="48" customHeight="1">
      <c r="A8" s="80"/>
      <c r="B8" s="46" t="s">
        <v>2627</v>
      </c>
      <c r="E8" s="101"/>
    </row>
    <row r="9" spans="1:6" s="46" customFormat="1" ht="22.5">
      <c r="A9" s="80"/>
      <c r="B9" s="46" t="s">
        <v>961</v>
      </c>
      <c r="E9" s="101"/>
    </row>
    <row r="10" spans="1:6" s="46" customFormat="1" ht="11.25">
      <c r="A10" s="80"/>
      <c r="B10" s="46" t="s">
        <v>962</v>
      </c>
      <c r="E10" s="101"/>
    </row>
    <row r="11" spans="1:6" s="46" customFormat="1" ht="11.25">
      <c r="A11" s="80"/>
      <c r="B11" s="46" t="s">
        <v>963</v>
      </c>
      <c r="E11" s="101"/>
    </row>
    <row r="12" spans="1:6" s="46" customFormat="1" ht="45">
      <c r="A12" s="80"/>
      <c r="B12" s="46" t="s">
        <v>964</v>
      </c>
      <c r="E12" s="101"/>
    </row>
    <row r="13" spans="1:6" s="46" customFormat="1" ht="49.5" customHeight="1">
      <c r="A13" s="80"/>
      <c r="B13" s="46" t="s">
        <v>2628</v>
      </c>
      <c r="E13" s="101"/>
    </row>
    <row r="14" spans="1:6" s="46" customFormat="1" ht="33.75">
      <c r="A14" s="80"/>
      <c r="B14" s="46" t="s">
        <v>965</v>
      </c>
      <c r="E14" s="101"/>
    </row>
    <row r="15" spans="1:6" s="46" customFormat="1" ht="45">
      <c r="A15" s="80"/>
      <c r="B15" s="46" t="s">
        <v>966</v>
      </c>
      <c r="E15" s="101"/>
    </row>
    <row r="16" spans="1:6" s="46" customFormat="1" ht="45">
      <c r="A16" s="80"/>
      <c r="B16" s="46" t="s">
        <v>967</v>
      </c>
      <c r="E16" s="101"/>
    </row>
    <row r="17" spans="1:6" s="46" customFormat="1" ht="33.75">
      <c r="A17" s="80"/>
      <c r="B17" s="46" t="s">
        <v>968</v>
      </c>
      <c r="E17" s="101"/>
    </row>
    <row r="18" spans="1:6" s="46" customFormat="1" ht="11.25">
      <c r="A18" s="80"/>
      <c r="B18" s="46" t="s">
        <v>969</v>
      </c>
      <c r="E18" s="101"/>
    </row>
    <row r="19" spans="1:6" s="46" customFormat="1" ht="22.5" customHeight="1">
      <c r="A19" s="80"/>
      <c r="B19" s="46" t="s">
        <v>2761</v>
      </c>
      <c r="E19" s="101"/>
    </row>
    <row r="20" spans="1:6" s="46" customFormat="1" ht="33.75">
      <c r="A20" s="80"/>
      <c r="B20" s="46" t="s">
        <v>970</v>
      </c>
      <c r="E20" s="101"/>
    </row>
    <row r="21" spans="1:6" s="46" customFormat="1" ht="45">
      <c r="A21" s="80"/>
      <c r="B21" s="46" t="s">
        <v>971</v>
      </c>
      <c r="E21" s="101"/>
    </row>
    <row r="22" spans="1:6" s="46" customFormat="1" ht="22.5">
      <c r="A22" s="80"/>
      <c r="B22" s="46" t="s">
        <v>972</v>
      </c>
      <c r="E22" s="101"/>
    </row>
    <row r="23" spans="1:6" s="46" customFormat="1" ht="56.25">
      <c r="A23" s="80"/>
      <c r="B23" s="46" t="s">
        <v>973</v>
      </c>
      <c r="E23" s="101"/>
    </row>
    <row r="24" spans="1:6" s="46" customFormat="1" ht="22.5">
      <c r="A24" s="80"/>
      <c r="B24" s="46" t="s">
        <v>974</v>
      </c>
      <c r="E24" s="101"/>
    </row>
    <row r="25" spans="1:6" s="46" customFormat="1" ht="33.75">
      <c r="A25" s="80"/>
      <c r="B25" s="46" t="s">
        <v>975</v>
      </c>
      <c r="E25" s="101"/>
    </row>
    <row r="26" spans="1:6" s="161" customFormat="1" ht="11.25">
      <c r="A26" s="159"/>
      <c r="B26" s="160"/>
      <c r="C26" s="160"/>
      <c r="D26" s="160"/>
      <c r="E26" s="675"/>
      <c r="F26" s="160"/>
    </row>
    <row r="27" spans="1:6" s="26" customFormat="1" ht="11.25">
      <c r="A27" s="49"/>
      <c r="B27" s="24" t="s">
        <v>123</v>
      </c>
      <c r="C27" s="25"/>
      <c r="D27" s="25"/>
      <c r="E27" s="108"/>
      <c r="F27" s="36"/>
    </row>
    <row r="28" spans="1:6" s="26" customFormat="1" ht="22.5">
      <c r="A28" s="69"/>
      <c r="B28" s="24" t="s">
        <v>976</v>
      </c>
      <c r="C28" s="70"/>
      <c r="D28" s="70"/>
      <c r="E28" s="381"/>
      <c r="F28" s="71"/>
    </row>
    <row r="29" spans="1:6" s="46" customFormat="1" ht="11.25">
      <c r="A29" s="80" t="s">
        <v>81</v>
      </c>
      <c r="B29" s="46" t="s">
        <v>140</v>
      </c>
      <c r="E29" s="101"/>
    </row>
    <row r="30" spans="1:6" s="46" customFormat="1" ht="11.25">
      <c r="A30" s="80" t="s">
        <v>81</v>
      </c>
      <c r="B30" s="46" t="s">
        <v>909</v>
      </c>
      <c r="E30" s="101"/>
    </row>
    <row r="31" spans="1:6" s="46" customFormat="1" ht="22.5">
      <c r="A31" s="80" t="s">
        <v>81</v>
      </c>
      <c r="B31" s="46" t="s">
        <v>529</v>
      </c>
      <c r="E31" s="101"/>
    </row>
    <row r="32" spans="1:6" s="46" customFormat="1" ht="11.25">
      <c r="A32" s="80" t="s">
        <v>81</v>
      </c>
      <c r="B32" s="46" t="s">
        <v>531</v>
      </c>
      <c r="E32" s="101"/>
    </row>
    <row r="33" spans="1:17" s="46" customFormat="1" ht="11.25">
      <c r="A33" s="80" t="s">
        <v>81</v>
      </c>
      <c r="B33" s="46" t="s">
        <v>532</v>
      </c>
      <c r="E33" s="101"/>
    </row>
    <row r="34" spans="1:17" s="46" customFormat="1" ht="22.5">
      <c r="A34" s="80" t="s">
        <v>81</v>
      </c>
      <c r="B34" s="46" t="s">
        <v>145</v>
      </c>
      <c r="E34" s="101"/>
    </row>
    <row r="35" spans="1:17" s="46" customFormat="1" ht="11.25">
      <c r="A35" s="80" t="s">
        <v>81</v>
      </c>
      <c r="B35" s="46" t="s">
        <v>977</v>
      </c>
      <c r="E35" s="101"/>
    </row>
    <row r="36" spans="1:17" s="46" customFormat="1" ht="11.25">
      <c r="A36" s="80" t="s">
        <v>81</v>
      </c>
      <c r="B36" s="46" t="s">
        <v>873</v>
      </c>
      <c r="E36" s="101"/>
    </row>
    <row r="37" spans="1:17" s="97" customFormat="1">
      <c r="A37" s="162"/>
      <c r="B37" s="163"/>
      <c r="C37" s="164"/>
      <c r="D37" s="164"/>
      <c r="E37" s="676"/>
      <c r="F37" s="165"/>
    </row>
    <row r="38" spans="1:17" s="97" customFormat="1">
      <c r="A38" s="162"/>
      <c r="B38" s="163"/>
      <c r="C38" s="164"/>
      <c r="D38" s="164"/>
      <c r="E38" s="676"/>
      <c r="F38" s="165"/>
    </row>
    <row r="39" spans="1:17" s="97" customFormat="1">
      <c r="A39" s="162"/>
      <c r="B39" s="166"/>
      <c r="C39" s="167"/>
      <c r="D39" s="168"/>
      <c r="E39" s="677"/>
      <c r="F39" s="168"/>
    </row>
    <row r="40" spans="1:17" ht="25.5">
      <c r="A40" s="668">
        <f>COUNT($A$1:A39)+1</f>
        <v>1</v>
      </c>
      <c r="B40" s="141" t="s">
        <v>2382</v>
      </c>
      <c r="C40" s="32"/>
      <c r="E40" s="501"/>
      <c r="F40" s="15"/>
    </row>
    <row r="41" spans="1:17" s="46" customFormat="1" ht="90">
      <c r="A41" s="80"/>
      <c r="B41" s="46" t="s">
        <v>2383</v>
      </c>
      <c r="E41" s="101"/>
    </row>
    <row r="42" spans="1:17" s="46" customFormat="1" ht="33.75">
      <c r="A42" s="80"/>
      <c r="B42" s="46" t="s">
        <v>2386</v>
      </c>
      <c r="E42" s="101"/>
    </row>
    <row r="43" spans="1:17" s="46" customFormat="1" ht="22.5">
      <c r="A43" s="80"/>
      <c r="B43" s="46" t="s">
        <v>1238</v>
      </c>
      <c r="E43" s="101"/>
    </row>
    <row r="44" spans="1:17" s="46" customFormat="1" ht="11.25">
      <c r="A44" s="80"/>
      <c r="B44" s="46" t="s">
        <v>10</v>
      </c>
      <c r="E44" s="101"/>
    </row>
    <row r="45" spans="1:17" s="1" customFormat="1" ht="22.5">
      <c r="A45" s="64" t="s">
        <v>41</v>
      </c>
      <c r="B45" s="24" t="s">
        <v>2384</v>
      </c>
      <c r="C45" s="67" t="s">
        <v>14</v>
      </c>
      <c r="D45" s="68">
        <v>50.7</v>
      </c>
      <c r="E45" s="108"/>
      <c r="F45" s="38">
        <f>E45*D45</f>
        <v>0</v>
      </c>
      <c r="G45" s="1134"/>
      <c r="I45" s="6"/>
      <c r="K45" s="124"/>
      <c r="L45" s="125"/>
      <c r="M45" s="125"/>
      <c r="N45" s="125"/>
      <c r="O45" s="125"/>
      <c r="P45" s="125"/>
      <c r="Q45" s="126"/>
    </row>
    <row r="46" spans="1:17" s="1" customFormat="1" ht="22.5">
      <c r="A46" s="64" t="s">
        <v>42</v>
      </c>
      <c r="B46" s="24" t="s">
        <v>2385</v>
      </c>
      <c r="C46" s="67" t="s">
        <v>14</v>
      </c>
      <c r="D46" s="68">
        <v>23.5</v>
      </c>
      <c r="E46" s="108"/>
      <c r="F46" s="38">
        <f>E46*D46</f>
        <v>0</v>
      </c>
      <c r="G46" s="1134"/>
      <c r="I46" s="6"/>
      <c r="K46" s="124"/>
      <c r="L46" s="125"/>
      <c r="M46" s="125"/>
      <c r="N46" s="125"/>
      <c r="O46" s="125"/>
      <c r="P46" s="125"/>
      <c r="Q46" s="126"/>
    </row>
    <row r="47" spans="1:17" s="46" customFormat="1" ht="22.5">
      <c r="A47" s="64" t="s">
        <v>40</v>
      </c>
      <c r="B47" s="24" t="s">
        <v>1241</v>
      </c>
      <c r="C47" s="67" t="s">
        <v>14</v>
      </c>
      <c r="D47" s="68">
        <v>5.7</v>
      </c>
      <c r="E47" s="108"/>
      <c r="F47" s="38">
        <f>E47*D47</f>
        <v>0</v>
      </c>
      <c r="G47" s="310"/>
    </row>
    <row r="48" spans="1:17" s="1" customFormat="1" ht="16.5">
      <c r="A48" s="5"/>
      <c r="B48" s="149"/>
      <c r="C48" s="4"/>
      <c r="D48" s="3"/>
      <c r="E48" s="380"/>
      <c r="F48" s="38">
        <f t="shared" ref="F48" si="0">(ROUND(D48*E48,2))</f>
        <v>0</v>
      </c>
    </row>
    <row r="49" spans="1:6" s="1" customFormat="1" ht="16.5">
      <c r="A49" s="5"/>
      <c r="B49" s="149"/>
      <c r="C49" s="4"/>
      <c r="D49" s="3"/>
      <c r="E49" s="380"/>
      <c r="F49" s="38"/>
    </row>
    <row r="50" spans="1:6" s="1" customFormat="1">
      <c r="A50" s="5"/>
      <c r="B50" s="92"/>
      <c r="C50" s="4"/>
      <c r="D50" s="3"/>
      <c r="E50" s="380"/>
    </row>
    <row r="51" spans="1:6" s="1" customFormat="1">
      <c r="A51" s="5"/>
      <c r="B51" s="92"/>
      <c r="C51" s="4"/>
      <c r="D51" s="3"/>
      <c r="E51" s="380"/>
    </row>
    <row r="52" spans="1:6" s="48" customFormat="1" ht="15.75">
      <c r="A52" s="120" t="str">
        <f>A3</f>
        <v>B.IX.</v>
      </c>
      <c r="B52" s="116" t="s">
        <v>978</v>
      </c>
      <c r="C52" s="119"/>
      <c r="D52" s="118"/>
      <c r="E52" s="119"/>
      <c r="F52" s="117" t="str">
        <f>IF(SUM(F1:F51)&gt;0,SUM(F1:F51),"")</f>
        <v/>
      </c>
    </row>
  </sheetData>
  <protectedRanges>
    <protectedRange sqref="E45:E47" name="Raspon2_1"/>
  </protectedRanges>
  <mergeCells count="1">
    <mergeCell ref="G45:G46"/>
  </mergeCells>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 manualBreakCount="1">
    <brk id="29"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A1:IQ84"/>
  <sheetViews>
    <sheetView showZeros="0" view="pageBreakPreview" topLeftCell="A56" zoomScale="150" zoomScaleNormal="100" zoomScaleSheetLayoutView="150" workbookViewId="0">
      <selection activeCell="C59" sqref="C59"/>
    </sheetView>
  </sheetViews>
  <sheetFormatPr defaultColWidth="9.140625" defaultRowHeight="12.75"/>
  <cols>
    <col min="1" max="1" width="7.28515625" style="15" customWidth="1"/>
    <col min="2" max="2" width="45.42578125" style="15" customWidth="1"/>
    <col min="3" max="3" width="6.140625" style="15" customWidth="1"/>
    <col min="4" max="4" width="9.28515625" style="23" customWidth="1"/>
    <col min="5" max="5" width="8.42578125" style="15" customWidth="1"/>
    <col min="6" max="6" width="12.28515625" style="33" customWidth="1"/>
    <col min="7" max="7" width="65.42578125" style="15" customWidth="1"/>
    <col min="8" max="16384" width="9.140625" style="15"/>
  </cols>
  <sheetData>
    <row r="1" spans="1:251" s="843" customFormat="1" ht="12" thickBot="1">
      <c r="A1" s="838" t="s">
        <v>2671</v>
      </c>
      <c r="B1" s="839" t="s">
        <v>2672</v>
      </c>
      <c r="C1" s="840" t="s">
        <v>2673</v>
      </c>
      <c r="D1" s="841" t="s">
        <v>2674</v>
      </c>
      <c r="E1" s="840" t="s">
        <v>2675</v>
      </c>
      <c r="F1" s="842" t="s">
        <v>2676</v>
      </c>
    </row>
    <row r="2" spans="1:251" s="26" customFormat="1" ht="12" thickTop="1">
      <c r="A2" s="49"/>
      <c r="B2" s="37"/>
      <c r="C2" s="25"/>
      <c r="D2" s="25"/>
      <c r="E2" s="35"/>
      <c r="F2" s="36"/>
    </row>
    <row r="3" spans="1:251" s="48" customFormat="1" ht="15.75">
      <c r="A3" s="51" t="s">
        <v>2369</v>
      </c>
      <c r="B3" s="72" t="s">
        <v>1242</v>
      </c>
      <c r="C3" s="52"/>
      <c r="D3" s="52"/>
      <c r="E3" s="377"/>
      <c r="F3" s="54"/>
    </row>
    <row r="4" spans="1:251" s="48" customFormat="1" ht="15.75">
      <c r="A4" s="55"/>
      <c r="B4" s="104"/>
      <c r="C4" s="56"/>
      <c r="D4" s="56"/>
      <c r="E4" s="378"/>
      <c r="F4" s="57"/>
    </row>
    <row r="5" spans="1:251" s="46" customFormat="1" ht="11.25">
      <c r="A5" s="80"/>
      <c r="B5" s="24" t="s">
        <v>5</v>
      </c>
      <c r="E5" s="101"/>
    </row>
    <row r="6" spans="1:251" s="46" customFormat="1" ht="22.5">
      <c r="A6" s="80"/>
      <c r="B6" s="46" t="s">
        <v>1244</v>
      </c>
      <c r="E6" s="101"/>
    </row>
    <row r="7" spans="1:251" s="46" customFormat="1" ht="78.75">
      <c r="A7" s="80"/>
      <c r="B7" s="46" t="s">
        <v>1245</v>
      </c>
      <c r="E7" s="101"/>
    </row>
    <row r="8" spans="1:251" s="46" customFormat="1" ht="11.25">
      <c r="A8" s="80"/>
      <c r="E8" s="101"/>
    </row>
    <row r="9" spans="1:251" s="46" customFormat="1" ht="56.25">
      <c r="A9" s="80"/>
      <c r="B9" s="46" t="s">
        <v>1246</v>
      </c>
      <c r="E9" s="101"/>
    </row>
    <row r="10" spans="1:251" s="46" customFormat="1" ht="56.25">
      <c r="A10" s="80"/>
      <c r="B10" s="46" t="s">
        <v>1247</v>
      </c>
      <c r="E10" s="101"/>
    </row>
    <row r="11" spans="1:251" s="46" customFormat="1" ht="101.25">
      <c r="A11" s="80"/>
      <c r="B11" s="46" t="s">
        <v>1248</v>
      </c>
      <c r="E11" s="101"/>
    </row>
    <row r="12" spans="1:251" s="26" customFormat="1" ht="78.75">
      <c r="A12" s="109"/>
      <c r="B12" s="46" t="s">
        <v>1249</v>
      </c>
      <c r="C12" s="37"/>
      <c r="D12" s="37"/>
      <c r="E12" s="15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row>
    <row r="13" spans="1:251" s="26" customFormat="1" ht="114.75" customHeight="1">
      <c r="A13" s="49"/>
      <c r="B13" s="46" t="s">
        <v>1250</v>
      </c>
      <c r="C13" s="25"/>
      <c r="D13" s="25"/>
      <c r="E13" s="108"/>
      <c r="F13" s="36"/>
    </row>
    <row r="14" spans="1:251" s="26" customFormat="1" ht="11.25">
      <c r="A14" s="49"/>
      <c r="B14" s="46"/>
      <c r="C14" s="25"/>
      <c r="D14" s="25"/>
      <c r="E14" s="108"/>
      <c r="F14" s="36"/>
    </row>
    <row r="15" spans="1:251" s="26" customFormat="1" ht="11.25">
      <c r="A15" s="69"/>
      <c r="B15" s="24" t="s">
        <v>1251</v>
      </c>
      <c r="C15" s="70"/>
      <c r="D15" s="70"/>
      <c r="E15" s="381"/>
      <c r="F15" s="71"/>
    </row>
    <row r="16" spans="1:251" s="46" customFormat="1" ht="11.25">
      <c r="A16" s="80" t="s">
        <v>81</v>
      </c>
      <c r="B16" s="46" t="s">
        <v>1252</v>
      </c>
      <c r="E16" s="101"/>
    </row>
    <row r="17" spans="1:11" s="46" customFormat="1" ht="11.25">
      <c r="A17" s="80" t="s">
        <v>81</v>
      </c>
      <c r="B17" s="46" t="s">
        <v>1253</v>
      </c>
      <c r="E17" s="101"/>
    </row>
    <row r="18" spans="1:11" s="46" customFormat="1" ht="11.25">
      <c r="A18" s="80" t="s">
        <v>81</v>
      </c>
      <c r="B18" s="46" t="s">
        <v>1254</v>
      </c>
      <c r="E18" s="101"/>
    </row>
    <row r="19" spans="1:11" s="46" customFormat="1" ht="11.25">
      <c r="A19" s="80" t="s">
        <v>81</v>
      </c>
      <c r="B19" s="46" t="s">
        <v>1255</v>
      </c>
      <c r="E19" s="101"/>
    </row>
    <row r="20" spans="1:11" s="46" customFormat="1" ht="11.25">
      <c r="A20" s="80" t="s">
        <v>81</v>
      </c>
      <c r="B20" s="46" t="s">
        <v>1256</v>
      </c>
      <c r="E20" s="101"/>
    </row>
    <row r="21" spans="1:11" s="46" customFormat="1" ht="11.25">
      <c r="A21" s="80" t="s">
        <v>81</v>
      </c>
      <c r="B21" s="46" t="s">
        <v>1257</v>
      </c>
      <c r="E21" s="101"/>
    </row>
    <row r="22" spans="1:11" s="46" customFormat="1" ht="11.25">
      <c r="A22" s="80" t="s">
        <v>81</v>
      </c>
      <c r="B22" s="46" t="s">
        <v>1258</v>
      </c>
      <c r="E22" s="101"/>
    </row>
    <row r="23" spans="1:11" s="26" customFormat="1" ht="11.25">
      <c r="A23" s="49"/>
      <c r="B23" s="46"/>
      <c r="C23" s="25"/>
      <c r="D23" s="25"/>
      <c r="E23" s="108"/>
      <c r="F23" s="36"/>
    </row>
    <row r="24" spans="1:11" s="26" customFormat="1" ht="33.75">
      <c r="A24" s="69"/>
      <c r="B24" s="24" t="s">
        <v>1259</v>
      </c>
      <c r="C24" s="70"/>
      <c r="D24" s="70"/>
      <c r="E24" s="381"/>
      <c r="F24" s="71"/>
    </row>
    <row r="25" spans="1:11" s="46" customFormat="1" ht="11.25">
      <c r="A25" s="80" t="s">
        <v>81</v>
      </c>
      <c r="B25" s="46" t="s">
        <v>1260</v>
      </c>
      <c r="E25" s="101"/>
    </row>
    <row r="26" spans="1:11" s="46" customFormat="1" ht="22.5">
      <c r="A26" s="80" t="s">
        <v>81</v>
      </c>
      <c r="B26" s="46" t="s">
        <v>1261</v>
      </c>
      <c r="E26" s="101"/>
    </row>
    <row r="27" spans="1:11" s="46" customFormat="1" ht="11.25">
      <c r="A27" s="80" t="s">
        <v>81</v>
      </c>
      <c r="B27" s="46" t="s">
        <v>1262</v>
      </c>
      <c r="E27" s="101"/>
    </row>
    <row r="28" spans="1:11" s="46" customFormat="1" ht="22.5">
      <c r="A28" s="80" t="s">
        <v>81</v>
      </c>
      <c r="B28" s="46" t="s">
        <v>1263</v>
      </c>
      <c r="E28" s="101"/>
    </row>
    <row r="29" spans="1:11" s="46" customFormat="1" ht="22.5">
      <c r="A29" s="80" t="s">
        <v>81</v>
      </c>
      <c r="B29" s="46" t="s">
        <v>1264</v>
      </c>
      <c r="E29" s="101"/>
    </row>
    <row r="30" spans="1:11" s="26" customFormat="1" ht="11.25">
      <c r="A30" s="49"/>
      <c r="B30" s="46"/>
      <c r="C30" s="25"/>
      <c r="D30" s="25"/>
      <c r="E30" s="108"/>
      <c r="F30" s="36"/>
    </row>
    <row r="31" spans="1:11" s="100" customFormat="1" ht="11.25" customHeight="1">
      <c r="A31" s="325"/>
      <c r="B31" s="326"/>
      <c r="C31" s="327"/>
      <c r="D31" s="354"/>
      <c r="E31" s="123"/>
      <c r="F31" s="355"/>
      <c r="G31" s="99"/>
      <c r="H31" s="99"/>
      <c r="I31" s="99"/>
      <c r="J31" s="99"/>
      <c r="K31" s="99"/>
    </row>
    <row r="32" spans="1:11" s="100" customFormat="1" ht="14.25">
      <c r="A32" s="1075">
        <f>COUNT($A$1:A31)+1</f>
        <v>1</v>
      </c>
      <c r="B32" s="336" t="s">
        <v>2449</v>
      </c>
      <c r="C32" s="63"/>
      <c r="D32" s="400"/>
      <c r="E32" s="312"/>
      <c r="F32" s="679"/>
      <c r="G32" s="99"/>
      <c r="H32" s="99"/>
      <c r="I32" s="99"/>
      <c r="J32" s="99"/>
      <c r="K32" s="99"/>
    </row>
    <row r="33" spans="1:13" s="100" customFormat="1" ht="45">
      <c r="A33" s="337"/>
      <c r="B33" s="37" t="s">
        <v>436</v>
      </c>
      <c r="C33" s="35"/>
      <c r="D33" s="35"/>
      <c r="E33" s="312"/>
      <c r="F33" s="679"/>
      <c r="G33" s="368"/>
      <c r="H33" s="99"/>
      <c r="I33" s="99"/>
      <c r="J33" s="99"/>
      <c r="K33" s="99"/>
    </row>
    <row r="34" spans="1:13" s="100" customFormat="1" ht="67.5">
      <c r="A34" s="337"/>
      <c r="B34" s="37" t="s">
        <v>437</v>
      </c>
      <c r="C34" s="35"/>
      <c r="D34" s="35"/>
      <c r="E34" s="312"/>
      <c r="F34" s="679"/>
      <c r="G34" s="99"/>
      <c r="H34" s="99"/>
      <c r="I34" s="99"/>
      <c r="J34" s="99"/>
      <c r="K34" s="99"/>
    </row>
    <row r="35" spans="1:13" s="100" customFormat="1" ht="90">
      <c r="A35" s="337"/>
      <c r="B35" s="37" t="s">
        <v>2452</v>
      </c>
      <c r="C35" s="35"/>
      <c r="D35" s="35"/>
      <c r="E35" s="312"/>
      <c r="F35" s="679"/>
      <c r="G35" s="99"/>
      <c r="H35" s="99"/>
      <c r="I35" s="99"/>
      <c r="J35" s="99"/>
      <c r="K35" s="99"/>
    </row>
    <row r="36" spans="1:13" s="100" customFormat="1" ht="26.25" customHeight="1">
      <c r="A36" s="337"/>
      <c r="B36" s="37" t="s">
        <v>438</v>
      </c>
      <c r="C36" s="35"/>
      <c r="D36" s="35"/>
      <c r="E36" s="312"/>
      <c r="F36" s="679"/>
      <c r="G36" s="99"/>
      <c r="H36" s="99"/>
      <c r="I36" s="99"/>
      <c r="J36" s="99"/>
      <c r="K36" s="99"/>
    </row>
    <row r="37" spans="1:13" s="100" customFormat="1" ht="33.75" customHeight="1">
      <c r="A37" s="64" t="s">
        <v>41</v>
      </c>
      <c r="B37" s="103" t="s">
        <v>2451</v>
      </c>
      <c r="C37" s="35" t="s">
        <v>12</v>
      </c>
      <c r="D37" s="35">
        <v>1</v>
      </c>
      <c r="E37" s="312"/>
      <c r="F37" s="679" t="str">
        <f>IF(OR(OR(E37=0,E37=""),OR(D37=0,D37="")),"",D37*E37)</f>
        <v/>
      </c>
      <c r="G37" s="99"/>
      <c r="H37" s="99"/>
      <c r="I37" s="99"/>
      <c r="J37" s="99"/>
      <c r="K37" s="99"/>
    </row>
    <row r="38" spans="1:13" s="100" customFormat="1" ht="11.25" customHeight="1">
      <c r="A38" s="64" t="s">
        <v>42</v>
      </c>
      <c r="B38" s="103" t="s">
        <v>439</v>
      </c>
      <c r="C38" s="35" t="s">
        <v>12</v>
      </c>
      <c r="D38" s="35">
        <v>1</v>
      </c>
      <c r="E38" s="312"/>
      <c r="F38" s="679" t="str">
        <f>IF(OR(OR(E38=0,E38=""),OR(D38=0,D38="")),"",D38*E38)</f>
        <v/>
      </c>
      <c r="G38" s="99"/>
      <c r="H38" s="99"/>
      <c r="I38" s="99"/>
      <c r="J38" s="99"/>
      <c r="K38" s="99"/>
    </row>
    <row r="39" spans="1:13" s="100" customFormat="1" ht="11.25" customHeight="1">
      <c r="A39" s="64" t="s">
        <v>40</v>
      </c>
      <c r="B39" s="103" t="s">
        <v>2450</v>
      </c>
      <c r="C39" s="35" t="s">
        <v>14</v>
      </c>
      <c r="D39" s="35">
        <v>50</v>
      </c>
      <c r="E39" s="312"/>
      <c r="F39" s="679" t="str">
        <f>IF(OR(OR(E39=0,E39=""),OR(D39=0,D39="")),"",D39*E39)</f>
        <v/>
      </c>
      <c r="G39" s="99"/>
      <c r="H39" s="99"/>
      <c r="I39" s="99"/>
      <c r="J39" s="99"/>
      <c r="K39" s="99"/>
    </row>
    <row r="40" spans="1:13" s="16" customFormat="1">
      <c r="A40" s="145"/>
      <c r="B40" s="146"/>
      <c r="C40" s="70"/>
      <c r="D40" s="70"/>
      <c r="E40" s="478"/>
      <c r="F40" s="38" t="str">
        <f t="shared" ref="F40:F46" si="0">IF(OR(OR(E40=0,E40=""),OR(D40=0,D40="")),"",D40*E40)</f>
        <v/>
      </c>
      <c r="H40" s="147"/>
    </row>
    <row r="41" spans="1:13" s="683" customFormat="1" ht="24">
      <c r="A41" s="1075">
        <f>COUNT($A$1:A40)+1</f>
        <v>2</v>
      </c>
      <c r="B41" s="680" t="s">
        <v>2453</v>
      </c>
      <c r="C41" s="681"/>
      <c r="D41" s="682"/>
      <c r="E41" s="478"/>
      <c r="F41" s="38" t="str">
        <f t="shared" si="0"/>
        <v/>
      </c>
      <c r="H41" s="684"/>
      <c r="I41" s="570"/>
    </row>
    <row r="42" spans="1:13" s="520" customFormat="1" ht="12.75" customHeight="1">
      <c r="A42" s="514"/>
      <c r="B42" s="515" t="s">
        <v>2447</v>
      </c>
      <c r="C42" s="516"/>
      <c r="D42" s="517"/>
      <c r="E42" s="478"/>
      <c r="F42" s="38" t="str">
        <f t="shared" si="0"/>
        <v/>
      </c>
      <c r="G42" s="519"/>
      <c r="H42" s="519"/>
      <c r="I42" s="519"/>
      <c r="J42" s="519"/>
      <c r="K42" s="519"/>
      <c r="L42" s="519"/>
      <c r="M42" s="519"/>
    </row>
    <row r="43" spans="1:13" s="520" customFormat="1" ht="45">
      <c r="A43" s="514"/>
      <c r="B43" s="515" t="s">
        <v>2454</v>
      </c>
      <c r="C43" s="516"/>
      <c r="D43" s="517"/>
      <c r="E43" s="478"/>
      <c r="F43" s="38"/>
      <c r="G43" s="519"/>
      <c r="H43" s="519"/>
      <c r="I43" s="519"/>
      <c r="J43" s="519"/>
      <c r="K43" s="519"/>
      <c r="L43" s="519"/>
      <c r="M43" s="519"/>
    </row>
    <row r="44" spans="1:13" s="520" customFormat="1" ht="48" customHeight="1">
      <c r="A44" s="514"/>
      <c r="B44" s="521" t="s">
        <v>2448</v>
      </c>
      <c r="C44" s="516"/>
      <c r="D44" s="517"/>
      <c r="E44" s="478"/>
      <c r="F44" s="38" t="str">
        <f t="shared" si="0"/>
        <v/>
      </c>
      <c r="G44" s="519"/>
      <c r="H44" s="519"/>
      <c r="I44" s="519"/>
      <c r="J44" s="519"/>
      <c r="K44" s="519"/>
      <c r="L44" s="519"/>
      <c r="M44" s="519"/>
    </row>
    <row r="45" spans="1:13" s="520" customFormat="1" ht="33.75">
      <c r="A45" s="514"/>
      <c r="B45" s="515" t="s">
        <v>2455</v>
      </c>
      <c r="C45" s="516"/>
      <c r="D45" s="517"/>
      <c r="E45" s="478"/>
      <c r="F45" s="38" t="str">
        <f t="shared" si="0"/>
        <v/>
      </c>
      <c r="G45" s="519"/>
      <c r="H45" s="519"/>
      <c r="I45" s="519"/>
      <c r="J45" s="519"/>
      <c r="K45" s="519"/>
      <c r="L45" s="519"/>
      <c r="M45" s="519"/>
    </row>
    <row r="46" spans="1:13" s="16" customFormat="1" ht="11.25" customHeight="1">
      <c r="A46" s="145"/>
      <c r="B46" s="146"/>
      <c r="C46" s="70" t="s">
        <v>14</v>
      </c>
      <c r="D46" s="70">
        <v>17.3</v>
      </c>
      <c r="E46" s="478"/>
      <c r="F46" s="38" t="str">
        <f t="shared" si="0"/>
        <v/>
      </c>
      <c r="H46" s="147"/>
    </row>
    <row r="47" spans="1:13" s="175" customFormat="1">
      <c r="A47" s="356"/>
      <c r="B47" s="92"/>
      <c r="C47" s="685"/>
      <c r="D47" s="686"/>
      <c r="E47" s="110"/>
      <c r="F47" s="360"/>
    </row>
    <row r="48" spans="1:13" s="39" customFormat="1" ht="36">
      <c r="A48" s="1075">
        <f>COUNT($A$1:A47)+1</f>
        <v>3</v>
      </c>
      <c r="B48" s="336" t="s">
        <v>1275</v>
      </c>
      <c r="C48" s="32"/>
      <c r="D48" s="23"/>
      <c r="E48" s="501"/>
      <c r="F48" s="15"/>
    </row>
    <row r="49" spans="1:7" s="39" customFormat="1" ht="33.75">
      <c r="A49" s="80"/>
      <c r="B49" s="46" t="s">
        <v>2574</v>
      </c>
      <c r="C49" s="46"/>
      <c r="D49" s="46"/>
      <c r="E49" s="101"/>
      <c r="F49" s="46"/>
    </row>
    <row r="50" spans="1:7" s="39" customFormat="1" ht="33.75">
      <c r="A50" s="80"/>
      <c r="B50" s="46" t="s">
        <v>1265</v>
      </c>
      <c r="C50" s="46"/>
      <c r="D50" s="46"/>
      <c r="E50" s="101"/>
      <c r="F50" s="46"/>
    </row>
    <row r="51" spans="1:7" s="39" customFormat="1" ht="45">
      <c r="A51" s="80"/>
      <c r="B51" s="46" t="s">
        <v>1266</v>
      </c>
      <c r="C51" s="46"/>
      <c r="D51" s="46"/>
      <c r="E51" s="101"/>
      <c r="F51" s="46"/>
    </row>
    <row r="52" spans="1:7" s="39" customFormat="1" ht="72" customHeight="1">
      <c r="A52" s="80"/>
      <c r="B52" s="46" t="s">
        <v>1267</v>
      </c>
      <c r="C52" s="46"/>
      <c r="D52" s="46"/>
      <c r="E52" s="101"/>
      <c r="F52" s="46"/>
    </row>
    <row r="53" spans="1:7" s="39" customFormat="1" ht="33.75">
      <c r="A53" s="80"/>
      <c r="B53" s="46" t="s">
        <v>2634</v>
      </c>
      <c r="C53" s="46"/>
      <c r="D53" s="46"/>
      <c r="E53" s="101"/>
      <c r="F53" s="46"/>
    </row>
    <row r="54" spans="1:7" s="39" customFormat="1" ht="33.75">
      <c r="A54" s="80"/>
      <c r="B54" s="46" t="s">
        <v>2575</v>
      </c>
      <c r="C54" s="46"/>
      <c r="D54" s="46"/>
      <c r="E54" s="101"/>
      <c r="F54" s="46"/>
    </row>
    <row r="55" spans="1:7" s="39" customFormat="1" ht="78.75">
      <c r="A55" s="80"/>
      <c r="B55" s="46" t="s">
        <v>2576</v>
      </c>
      <c r="C55" s="46"/>
      <c r="D55" s="46"/>
      <c r="E55" s="101"/>
      <c r="F55" s="46"/>
    </row>
    <row r="56" spans="1:7" s="39" customFormat="1" ht="33.75">
      <c r="A56" s="80"/>
      <c r="B56" s="46" t="s">
        <v>1268</v>
      </c>
      <c r="C56" s="46"/>
      <c r="D56" s="46"/>
      <c r="E56" s="101"/>
      <c r="F56" s="46"/>
    </row>
    <row r="57" spans="1:7" s="26" customFormat="1" ht="22.5">
      <c r="A57" s="687"/>
      <c r="B57" s="103" t="s">
        <v>2456</v>
      </c>
      <c r="C57" s="35"/>
      <c r="D57" s="25"/>
      <c r="E57" s="608"/>
    </row>
    <row r="58" spans="1:7" s="39" customFormat="1" ht="56.25">
      <c r="A58" s="64" t="s">
        <v>41</v>
      </c>
      <c r="B58" s="24" t="s">
        <v>2462</v>
      </c>
      <c r="C58" s="65"/>
      <c r="D58" s="66"/>
      <c r="E58" s="430"/>
      <c r="F58" s="38" t="str">
        <f t="shared" ref="F58:F63" si="1">IF(OR(OR(E58=0,E58=""),OR(D58=0,D58="")),"",D58*E58)</f>
        <v/>
      </c>
    </row>
    <row r="59" spans="1:7" s="39" customFormat="1" ht="11.25">
      <c r="A59" s="342" t="s">
        <v>81</v>
      </c>
      <c r="B59" s="24" t="s">
        <v>1137</v>
      </c>
      <c r="C59" s="65" t="s">
        <v>12</v>
      </c>
      <c r="D59" s="66">
        <v>1</v>
      </c>
      <c r="E59" s="430"/>
      <c r="F59" s="38" t="str">
        <f>IF(OR(OR(E59=0,E59=""),OR(D59=0,D59="")),"",D59*E59)</f>
        <v/>
      </c>
      <c r="G59" s="688"/>
    </row>
    <row r="60" spans="1:7" s="39" customFormat="1" ht="11.25">
      <c r="A60" s="342" t="s">
        <v>81</v>
      </c>
      <c r="B60" s="24" t="s">
        <v>1136</v>
      </c>
      <c r="C60" s="65" t="s">
        <v>13</v>
      </c>
      <c r="D60" s="66">
        <v>6</v>
      </c>
      <c r="E60" s="430"/>
      <c r="F60" s="38" t="str">
        <f>IF(OR(OR(E60=0,E60=""),OR(D60=0,D60="")),"",D60*E60)</f>
        <v/>
      </c>
      <c r="G60" s="688"/>
    </row>
    <row r="61" spans="1:7" s="39" customFormat="1" ht="33.75">
      <c r="A61" s="64" t="s">
        <v>42</v>
      </c>
      <c r="B61" s="73" t="s">
        <v>2463</v>
      </c>
      <c r="C61" s="65"/>
      <c r="D61" s="66"/>
      <c r="E61" s="430"/>
      <c r="F61" s="38" t="str">
        <f t="shared" si="1"/>
        <v/>
      </c>
      <c r="G61" s="688"/>
    </row>
    <row r="62" spans="1:7" s="39" customFormat="1" ht="11.25">
      <c r="A62" s="342" t="s">
        <v>81</v>
      </c>
      <c r="B62" s="24" t="s">
        <v>1137</v>
      </c>
      <c r="C62" s="65" t="s">
        <v>12</v>
      </c>
      <c r="D62" s="66">
        <v>1</v>
      </c>
      <c r="E62" s="430"/>
      <c r="F62" s="38" t="str">
        <f>IF(OR(OR(E62=0,E62=""),OR(D62=0,D62="")),"",D62*E62)</f>
        <v/>
      </c>
      <c r="G62" s="688"/>
    </row>
    <row r="63" spans="1:7" s="39" customFormat="1" ht="22.5">
      <c r="A63" s="64" t="s">
        <v>40</v>
      </c>
      <c r="B63" s="73" t="s">
        <v>1032</v>
      </c>
      <c r="C63" s="65" t="s">
        <v>13</v>
      </c>
      <c r="D63" s="66">
        <v>1</v>
      </c>
      <c r="E63" s="430"/>
      <c r="F63" s="38" t="str">
        <f t="shared" si="1"/>
        <v/>
      </c>
      <c r="G63" s="688"/>
    </row>
    <row r="64" spans="1:7" s="39" customFormat="1" ht="11.25">
      <c r="A64" s="342" t="s">
        <v>81</v>
      </c>
      <c r="B64" s="24" t="s">
        <v>1137</v>
      </c>
      <c r="C64" s="65" t="s">
        <v>12</v>
      </c>
      <c r="D64" s="66">
        <v>1</v>
      </c>
      <c r="E64" s="430"/>
      <c r="F64" s="38" t="str">
        <f>IF(OR(OR(E64=0,E64=""),OR(D64=0,D64="")),"",D64*E64)</f>
        <v/>
      </c>
      <c r="G64" s="688"/>
    </row>
    <row r="65" spans="1:8" s="46" customFormat="1" ht="22.5">
      <c r="A65" s="64" t="s">
        <v>43</v>
      </c>
      <c r="B65" s="24" t="s">
        <v>2418</v>
      </c>
      <c r="C65" s="63" t="s">
        <v>13</v>
      </c>
      <c r="D65" s="40">
        <v>1</v>
      </c>
      <c r="E65" s="381"/>
      <c r="F65" s="38" t="str">
        <f t="shared" ref="F65" si="2">IF(OR(OR(E65=0,E65=" "),OR(D65=0,D65=" "))," ",D65*E65)</f>
        <v xml:space="preserve"> </v>
      </c>
      <c r="G65" s="689"/>
    </row>
    <row r="66" spans="1:8" s="39" customFormat="1" ht="11.25">
      <c r="A66" s="342" t="s">
        <v>81</v>
      </c>
      <c r="B66" s="24" t="s">
        <v>1137</v>
      </c>
      <c r="C66" s="65" t="s">
        <v>12</v>
      </c>
      <c r="D66" s="66">
        <v>1</v>
      </c>
      <c r="E66" s="430"/>
      <c r="F66" s="38" t="str">
        <f>IF(OR(OR(E66=0,E66=""),OR(D66=0,D66="")),"",D66*E66)</f>
        <v/>
      </c>
      <c r="G66" s="688"/>
    </row>
    <row r="67" spans="1:8" s="39" customFormat="1" ht="11.25">
      <c r="A67" s="64"/>
      <c r="B67" s="73"/>
      <c r="C67" s="65"/>
      <c r="D67" s="66"/>
      <c r="E67" s="430"/>
      <c r="F67" s="38" t="str">
        <f>IF(OR(OR(E67=0,E67=""),OR(D67=0,D67="")),"",D67*E67)</f>
        <v/>
      </c>
    </row>
    <row r="68" spans="1:8" s="47" customFormat="1" ht="36">
      <c r="A68" s="1075">
        <f>COUNT($A$1:A67)+1</f>
        <v>4</v>
      </c>
      <c r="B68" s="365" t="s">
        <v>2459</v>
      </c>
      <c r="C68" s="690"/>
      <c r="D68" s="691"/>
      <c r="E68" s="696"/>
      <c r="F68" s="692" t="str">
        <f>IF(OR(OR(E68=0,E68=""),OR(D68=0,D68="")),"",D68*E68)</f>
        <v/>
      </c>
    </row>
    <row r="69" spans="1:8" s="39" customFormat="1" ht="45">
      <c r="A69" s="693"/>
      <c r="B69" s="375" t="s">
        <v>2458</v>
      </c>
      <c r="C69" s="694"/>
      <c r="D69" s="695"/>
      <c r="E69" s="697"/>
      <c r="F69" s="692"/>
    </row>
    <row r="70" spans="1:8" s="39" customFormat="1" ht="90">
      <c r="A70" s="693"/>
      <c r="B70" s="375" t="s">
        <v>2457</v>
      </c>
      <c r="C70" s="694"/>
      <c r="D70" s="695"/>
      <c r="E70" s="697"/>
      <c r="F70" s="692"/>
    </row>
    <row r="71" spans="1:8" s="39" customFormat="1" ht="56.25">
      <c r="A71" s="64" t="s">
        <v>41</v>
      </c>
      <c r="B71" s="24" t="s">
        <v>2464</v>
      </c>
      <c r="C71" s="65"/>
      <c r="D71" s="66"/>
      <c r="E71" s="430"/>
      <c r="F71" s="38" t="str">
        <f t="shared" ref="F71" si="3">IF(OR(OR(E71=0,E71=""),OR(D71=0,D71="")),"",D71*E71)</f>
        <v/>
      </c>
    </row>
    <row r="72" spans="1:8" s="39" customFormat="1" ht="11.25">
      <c r="A72" s="342" t="s">
        <v>81</v>
      </c>
      <c r="B72" s="24" t="s">
        <v>2465</v>
      </c>
      <c r="C72" s="65" t="s">
        <v>12</v>
      </c>
      <c r="D72" s="66">
        <v>1</v>
      </c>
      <c r="E72" s="430"/>
      <c r="F72" s="38" t="str">
        <f>IF(OR(OR(E72=0,E72=""),OR(D72=0,D72="")),"",D72*E72)</f>
        <v/>
      </c>
      <c r="G72" s="688"/>
    </row>
    <row r="73" spans="1:8" s="39" customFormat="1" ht="11.25">
      <c r="A73" s="342" t="s">
        <v>81</v>
      </c>
      <c r="B73" s="24" t="s">
        <v>1136</v>
      </c>
      <c r="C73" s="65" t="s">
        <v>13</v>
      </c>
      <c r="D73" s="66">
        <v>6</v>
      </c>
      <c r="E73" s="430"/>
      <c r="F73" s="38" t="str">
        <f>IF(OR(OR(E73=0,E73=""),OR(D73=0,D73="")),"",D73*E73)</f>
        <v/>
      </c>
      <c r="G73" s="688"/>
    </row>
    <row r="74" spans="1:8" s="39" customFormat="1" ht="11.25">
      <c r="A74" s="64" t="s">
        <v>42</v>
      </c>
      <c r="B74" s="73" t="s">
        <v>1031</v>
      </c>
      <c r="C74" s="65" t="s">
        <v>13</v>
      </c>
      <c r="D74" s="66">
        <v>5</v>
      </c>
      <c r="E74" s="430"/>
      <c r="F74" s="38" t="str">
        <f t="shared" ref="F74" si="4">IF(OR(OR(E74=0,E74=""),OR(D74=0,D74="")),"",D74*E74)</f>
        <v/>
      </c>
      <c r="G74" s="688"/>
    </row>
    <row r="75" spans="1:8" s="39" customFormat="1" ht="11.25">
      <c r="A75" s="342" t="s">
        <v>81</v>
      </c>
      <c r="B75" s="24" t="s">
        <v>1137</v>
      </c>
      <c r="C75" s="65" t="s">
        <v>12</v>
      </c>
      <c r="D75" s="66">
        <v>1</v>
      </c>
      <c r="E75" s="430"/>
      <c r="F75" s="38" t="str">
        <f>IF(OR(OR(E75=0,E75=""),OR(D75=0,D75="")),"",D75*E75)</f>
        <v/>
      </c>
      <c r="G75" s="688"/>
    </row>
    <row r="76" spans="1:8" s="39" customFormat="1" ht="22.5">
      <c r="A76" s="64" t="s">
        <v>40</v>
      </c>
      <c r="B76" s="73" t="s">
        <v>1032</v>
      </c>
      <c r="C76" s="65" t="s">
        <v>13</v>
      </c>
      <c r="D76" s="66">
        <v>2</v>
      </c>
      <c r="E76" s="430"/>
      <c r="F76" s="38" t="str">
        <f t="shared" ref="F76" si="5">IF(OR(OR(E76=0,E76=""),OR(D76=0,D76="")),"",D76*E76)</f>
        <v/>
      </c>
      <c r="G76" s="688"/>
    </row>
    <row r="77" spans="1:8" s="39" customFormat="1" ht="11.25">
      <c r="A77" s="342" t="s">
        <v>81</v>
      </c>
      <c r="B77" s="24" t="s">
        <v>1137</v>
      </c>
      <c r="C77" s="65" t="s">
        <v>12</v>
      </c>
      <c r="D77" s="66">
        <v>1</v>
      </c>
      <c r="E77" s="430"/>
      <c r="F77" s="38" t="str">
        <f>IF(OR(OR(E77=0,E77=""),OR(D77=0,D77="")),"",D77*E77)</f>
        <v/>
      </c>
      <c r="G77" s="688"/>
    </row>
    <row r="78" spans="1:8" s="46" customFormat="1" ht="22.5">
      <c r="A78" s="64" t="s">
        <v>43</v>
      </c>
      <c r="B78" s="24" t="s">
        <v>2418</v>
      </c>
      <c r="C78" s="63" t="s">
        <v>13</v>
      </c>
      <c r="D78" s="40">
        <v>1</v>
      </c>
      <c r="E78" s="381"/>
      <c r="F78" s="38" t="str">
        <f t="shared" ref="F78" si="6">IF(OR(OR(E78=0,E78=" "),OR(D78=0,D78=" "))," ",D78*E78)</f>
        <v xml:space="preserve"> </v>
      </c>
      <c r="G78" s="689"/>
    </row>
    <row r="79" spans="1:8" s="39" customFormat="1" ht="11.25">
      <c r="A79" s="342" t="s">
        <v>81</v>
      </c>
      <c r="B79" s="24" t="s">
        <v>1137</v>
      </c>
      <c r="C79" s="65" t="s">
        <v>12</v>
      </c>
      <c r="D79" s="66">
        <v>1</v>
      </c>
      <c r="E79" s="430"/>
      <c r="F79" s="38" t="str">
        <f>IF(OR(OR(E79=0,E79=""),OR(D79=0,D79="")),"",D79*E79)</f>
        <v/>
      </c>
      <c r="G79" s="688"/>
    </row>
    <row r="80" spans="1:8" s="16" customFormat="1" ht="11.25" customHeight="1">
      <c r="A80" s="145"/>
      <c r="B80" s="146"/>
      <c r="C80" s="70"/>
      <c r="D80" s="70"/>
      <c r="E80" s="478"/>
      <c r="F80" s="38"/>
      <c r="H80" s="147"/>
    </row>
    <row r="81" spans="1:8" s="16" customFormat="1" ht="11.25" customHeight="1">
      <c r="A81" s="145"/>
      <c r="B81" s="146"/>
      <c r="C81" s="70"/>
      <c r="D81" s="70"/>
      <c r="E81" s="478"/>
      <c r="F81" s="38"/>
      <c r="H81" s="147"/>
    </row>
    <row r="82" spans="1:8" s="16" customFormat="1" ht="11.25" customHeight="1">
      <c r="A82" s="145"/>
      <c r="B82" s="146"/>
      <c r="C82" s="70"/>
      <c r="D82" s="70"/>
      <c r="E82" s="478"/>
      <c r="F82" s="38"/>
      <c r="H82" s="147"/>
    </row>
    <row r="83" spans="1:8" ht="11.25" customHeight="1">
      <c r="A83" s="50"/>
      <c r="B83" s="373"/>
      <c r="C83" s="23"/>
      <c r="E83" s="107"/>
    </row>
    <row r="84" spans="1:8" s="48" customFormat="1" ht="15.75">
      <c r="A84" s="120" t="str">
        <f>A3</f>
        <v>B.X.</v>
      </c>
      <c r="B84" s="116" t="s">
        <v>1243</v>
      </c>
      <c r="C84" s="119"/>
      <c r="D84" s="118"/>
      <c r="E84" s="119"/>
      <c r="F84" s="117" t="str">
        <f>IF(SUM(F1:F83)&gt;0,SUM(F1:F83),"")</f>
        <v/>
      </c>
    </row>
  </sheetData>
  <conditionalFormatting sqref="F32">
    <cfRule type="cellIs" dxfId="12" priority="5" stopIfTrue="1" operator="greaterThan">
      <formula>0</formula>
    </cfRule>
  </conditionalFormatting>
  <conditionalFormatting sqref="F33:F36">
    <cfRule type="cellIs" dxfId="11" priority="4" stopIfTrue="1" operator="greaterThan">
      <formula>0</formula>
    </cfRule>
  </conditionalFormatting>
  <conditionalFormatting sqref="F31">
    <cfRule type="cellIs" dxfId="10" priority="3" stopIfTrue="1" operator="greaterThan">
      <formula>0</formula>
    </cfRule>
  </conditionalFormatting>
  <conditionalFormatting sqref="F37:F39">
    <cfRule type="cellIs" dxfId="9" priority="2"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3" manualBreakCount="3">
    <brk id="26" max="5" man="1"/>
    <brk id="47" max="5" man="1"/>
    <brk id="67"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A1:IN114"/>
  <sheetViews>
    <sheetView showZeros="0" view="pageBreakPreview" topLeftCell="A8" zoomScale="150" zoomScaleNormal="100" zoomScaleSheetLayoutView="150" workbookViewId="0">
      <selection activeCell="B21" sqref="B21"/>
    </sheetView>
  </sheetViews>
  <sheetFormatPr defaultColWidth="9.140625" defaultRowHeight="12.75"/>
  <cols>
    <col min="1" max="1" width="7.28515625" style="15" customWidth="1"/>
    <col min="2" max="2" width="46.140625" style="15" customWidth="1"/>
    <col min="3" max="3" width="6.140625" style="15" customWidth="1"/>
    <col min="4" max="4" width="9.28515625" style="23" customWidth="1"/>
    <col min="5" max="5" width="8.42578125" style="15" customWidth="1"/>
    <col min="6" max="6" width="12"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2370</v>
      </c>
      <c r="B3" s="72" t="s">
        <v>910</v>
      </c>
      <c r="C3" s="52"/>
      <c r="D3" s="52"/>
      <c r="E3" s="377"/>
      <c r="F3" s="54"/>
    </row>
    <row r="4" spans="1:6" s="48" customFormat="1" ht="15.75">
      <c r="A4" s="55"/>
      <c r="B4" s="104"/>
      <c r="C4" s="56"/>
      <c r="D4" s="56"/>
      <c r="E4" s="378"/>
      <c r="F4" s="57"/>
    </row>
    <row r="5" spans="1:6" s="46" customFormat="1" ht="11.25">
      <c r="A5" s="80"/>
      <c r="B5" s="24" t="s">
        <v>5</v>
      </c>
      <c r="E5" s="101"/>
    </row>
    <row r="6" spans="1:6" s="46" customFormat="1" ht="56.25">
      <c r="A6" s="80"/>
      <c r="B6" s="46" t="s">
        <v>1280</v>
      </c>
      <c r="E6" s="101"/>
    </row>
    <row r="7" spans="1:6" s="46" customFormat="1" ht="45">
      <c r="A7" s="80"/>
      <c r="B7" s="46" t="s">
        <v>1281</v>
      </c>
      <c r="E7" s="101"/>
    </row>
    <row r="8" spans="1:6" s="46" customFormat="1" ht="33.75">
      <c r="A8" s="80"/>
      <c r="B8" s="46" t="s">
        <v>1282</v>
      </c>
      <c r="E8" s="101"/>
    </row>
    <row r="9" spans="1:6" s="46" customFormat="1" ht="33.75">
      <c r="A9" s="80"/>
      <c r="B9" s="46" t="s">
        <v>1283</v>
      </c>
      <c r="E9" s="101"/>
    </row>
    <row r="10" spans="1:6" s="46" customFormat="1" ht="33.75">
      <c r="A10" s="80"/>
      <c r="B10" s="46" t="s">
        <v>1284</v>
      </c>
      <c r="E10" s="101"/>
    </row>
    <row r="11" spans="1:6" s="46" customFormat="1" ht="45">
      <c r="A11" s="80"/>
      <c r="B11" s="46" t="s">
        <v>1285</v>
      </c>
      <c r="E11" s="101"/>
    </row>
    <row r="12" spans="1:6" s="46" customFormat="1" ht="22.5">
      <c r="A12" s="80"/>
      <c r="B12" s="24" t="s">
        <v>1286</v>
      </c>
      <c r="E12" s="101"/>
    </row>
    <row r="13" spans="1:6" s="46" customFormat="1" ht="11.25">
      <c r="A13" s="80"/>
      <c r="B13" s="46" t="s">
        <v>1287</v>
      </c>
      <c r="E13" s="101"/>
    </row>
    <row r="14" spans="1:6" s="46" customFormat="1" ht="22.5">
      <c r="A14" s="80" t="s">
        <v>81</v>
      </c>
      <c r="B14" s="46" t="s">
        <v>2604</v>
      </c>
      <c r="E14" s="101"/>
    </row>
    <row r="15" spans="1:6" s="46" customFormat="1" ht="24" customHeight="1">
      <c r="A15" s="80" t="s">
        <v>81</v>
      </c>
      <c r="B15" s="46" t="s">
        <v>2605</v>
      </c>
      <c r="E15" s="101"/>
    </row>
    <row r="16" spans="1:6" s="46" customFormat="1" ht="11.25">
      <c r="A16" s="80" t="s">
        <v>81</v>
      </c>
      <c r="B16" s="46" t="s">
        <v>2606</v>
      </c>
      <c r="E16" s="101"/>
    </row>
    <row r="17" spans="1:248" s="46" customFormat="1" ht="22.5">
      <c r="A17" s="80" t="s">
        <v>81</v>
      </c>
      <c r="B17" s="46" t="s">
        <v>2607</v>
      </c>
      <c r="E17" s="101"/>
    </row>
    <row r="18" spans="1:248" s="46" customFormat="1" ht="22.5">
      <c r="A18" s="80" t="s">
        <v>81</v>
      </c>
      <c r="B18" s="46" t="s">
        <v>2608</v>
      </c>
      <c r="E18" s="101"/>
    </row>
    <row r="19" spans="1:248" s="46" customFormat="1" ht="22.5">
      <c r="A19" s="80" t="s">
        <v>81</v>
      </c>
      <c r="B19" s="46" t="s">
        <v>2609</v>
      </c>
      <c r="E19" s="101"/>
    </row>
    <row r="20" spans="1:248" s="46" customFormat="1" ht="11.25">
      <c r="A20" s="80" t="s">
        <v>81</v>
      </c>
      <c r="B20" s="46" t="s">
        <v>2610</v>
      </c>
      <c r="E20" s="101"/>
    </row>
    <row r="21" spans="1:248" s="46" customFormat="1" ht="22.5">
      <c r="A21" s="80" t="s">
        <v>81</v>
      </c>
      <c r="B21" s="46" t="s">
        <v>2611</v>
      </c>
      <c r="E21" s="101"/>
    </row>
    <row r="22" spans="1:248" s="26" customFormat="1" ht="9.75" customHeight="1">
      <c r="A22" s="109"/>
      <c r="B22" s="37"/>
      <c r="C22" s="37"/>
      <c r="D22" s="37"/>
      <c r="E22" s="158"/>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row>
    <row r="23" spans="1:248" s="26" customFormat="1" ht="11.25">
      <c r="A23" s="49"/>
      <c r="B23" s="24" t="s">
        <v>123</v>
      </c>
      <c r="C23" s="25"/>
      <c r="D23" s="25"/>
      <c r="E23" s="108"/>
      <c r="F23" s="36"/>
    </row>
    <row r="24" spans="1:248" s="26" customFormat="1" ht="22.5">
      <c r="A24" s="69"/>
      <c r="B24" s="24" t="s">
        <v>1288</v>
      </c>
      <c r="C24" s="70"/>
      <c r="D24" s="70"/>
      <c r="E24" s="381"/>
      <c r="F24" s="71"/>
    </row>
    <row r="25" spans="1:248" s="46" customFormat="1" ht="11.25">
      <c r="A25" s="80" t="s">
        <v>81</v>
      </c>
      <c r="B25" s="46" t="s">
        <v>1289</v>
      </c>
      <c r="E25" s="101"/>
    </row>
    <row r="26" spans="1:248" s="46" customFormat="1" ht="11.25">
      <c r="A26" s="80" t="s">
        <v>81</v>
      </c>
      <c r="B26" s="46" t="s">
        <v>1290</v>
      </c>
      <c r="E26" s="101"/>
    </row>
    <row r="27" spans="1:248" s="46" customFormat="1" ht="11.25">
      <c r="A27" s="80" t="s">
        <v>81</v>
      </c>
      <c r="B27" s="46" t="s">
        <v>1291</v>
      </c>
      <c r="E27" s="101"/>
    </row>
    <row r="28" spans="1:248" s="46" customFormat="1" ht="22.5">
      <c r="A28" s="80" t="s">
        <v>81</v>
      </c>
      <c r="B28" s="46" t="s">
        <v>1292</v>
      </c>
      <c r="E28" s="101"/>
    </row>
    <row r="29" spans="1:248" s="46" customFormat="1" ht="22.5">
      <c r="A29" s="80" t="s">
        <v>81</v>
      </c>
      <c r="B29" s="46" t="s">
        <v>1293</v>
      </c>
      <c r="E29" s="101"/>
    </row>
    <row r="30" spans="1:248" s="46" customFormat="1" ht="22.5">
      <c r="A30" s="80" t="s">
        <v>81</v>
      </c>
      <c r="B30" s="46" t="s">
        <v>1294</v>
      </c>
      <c r="E30" s="101"/>
    </row>
    <row r="31" spans="1:248" s="46" customFormat="1" ht="11.25">
      <c r="A31" s="80" t="s">
        <v>81</v>
      </c>
      <c r="B31" s="46" t="s">
        <v>1295</v>
      </c>
      <c r="E31" s="101"/>
    </row>
    <row r="32" spans="1:248">
      <c r="A32" s="678">
        <f>COUNT($A$1:A31)+1</f>
        <v>1</v>
      </c>
      <c r="B32" s="336" t="s">
        <v>1296</v>
      </c>
      <c r="C32" s="32"/>
      <c r="E32" s="501"/>
      <c r="F32" s="15"/>
    </row>
    <row r="33" spans="1:6" s="46" customFormat="1" ht="56.25">
      <c r="A33" s="80"/>
      <c r="B33" s="46" t="s">
        <v>2577</v>
      </c>
      <c r="E33" s="101"/>
    </row>
    <row r="34" spans="1:6" s="46" customFormat="1" ht="22.5" customHeight="1">
      <c r="A34" s="80"/>
      <c r="B34" s="46" t="s">
        <v>1297</v>
      </c>
      <c r="E34" s="101"/>
    </row>
    <row r="35" spans="1:6" s="46" customFormat="1" ht="22.5">
      <c r="A35" s="80"/>
      <c r="B35" s="46" t="s">
        <v>933</v>
      </c>
      <c r="E35" s="101"/>
    </row>
    <row r="36" spans="1:6" s="46" customFormat="1" ht="11.25">
      <c r="A36" s="80"/>
      <c r="B36" s="46" t="s">
        <v>915</v>
      </c>
      <c r="E36" s="101"/>
    </row>
    <row r="37" spans="1:6" s="46" customFormat="1" ht="11.25">
      <c r="A37" s="80" t="s">
        <v>81</v>
      </c>
      <c r="B37" s="46" t="s">
        <v>1298</v>
      </c>
      <c r="E37" s="101"/>
    </row>
    <row r="38" spans="1:6" s="46" customFormat="1" ht="11.25">
      <c r="A38" s="80" t="s">
        <v>81</v>
      </c>
      <c r="B38" s="46" t="s">
        <v>1299</v>
      </c>
      <c r="E38" s="101"/>
    </row>
    <row r="39" spans="1:6" s="46" customFormat="1" ht="11.25">
      <c r="A39" s="80" t="s">
        <v>81</v>
      </c>
      <c r="B39" s="46" t="s">
        <v>1300</v>
      </c>
      <c r="E39" s="101"/>
    </row>
    <row r="40" spans="1:6" s="39" customFormat="1" ht="56.25">
      <c r="A40" s="64"/>
      <c r="B40" s="24" t="s">
        <v>2412</v>
      </c>
      <c r="C40" s="63" t="s">
        <v>14</v>
      </c>
      <c r="D40" s="40">
        <v>225.5</v>
      </c>
      <c r="E40" s="381"/>
      <c r="F40" s="38" t="str">
        <f>IF(OR(OR(E40=0,E40=" "),OR(D40=0,D40=" "))," ",D40*E40)</f>
        <v xml:space="preserve"> </v>
      </c>
    </row>
    <row r="41" spans="1:6" s="39" customFormat="1" ht="11.25">
      <c r="A41" s="64"/>
      <c r="B41" s="24"/>
      <c r="C41" s="63"/>
      <c r="D41" s="40"/>
      <c r="E41" s="381"/>
      <c r="F41" s="38"/>
    </row>
    <row r="42" spans="1:6">
      <c r="A42" s="678">
        <f>COUNT($A$1:A41)+1</f>
        <v>2</v>
      </c>
      <c r="B42" s="336" t="s">
        <v>1301</v>
      </c>
      <c r="C42" s="32"/>
      <c r="E42" s="501"/>
      <c r="F42" s="15"/>
    </row>
    <row r="43" spans="1:6" s="46" customFormat="1" ht="22.5">
      <c r="A43" s="80"/>
      <c r="B43" s="46" t="s">
        <v>2578</v>
      </c>
      <c r="E43" s="101"/>
    </row>
    <row r="44" spans="1:6" s="46" customFormat="1" ht="11.25" customHeight="1">
      <c r="A44" s="80"/>
      <c r="B44" s="46" t="s">
        <v>902</v>
      </c>
      <c r="E44" s="101"/>
    </row>
    <row r="45" spans="1:6" s="46" customFormat="1" ht="33.75">
      <c r="A45" s="80"/>
      <c r="B45" s="46" t="s">
        <v>1302</v>
      </c>
      <c r="E45" s="101"/>
    </row>
    <row r="46" spans="1:6" s="46" customFormat="1" ht="33.75">
      <c r="A46" s="80"/>
      <c r="B46" s="46" t="s">
        <v>1303</v>
      </c>
      <c r="E46" s="101"/>
    </row>
    <row r="47" spans="1:6" s="46" customFormat="1" ht="22.5">
      <c r="A47" s="80"/>
      <c r="B47" s="46" t="s">
        <v>1145</v>
      </c>
      <c r="E47" s="101"/>
    </row>
    <row r="48" spans="1:6" s="39" customFormat="1" ht="11.25" customHeight="1">
      <c r="A48" s="64"/>
      <c r="B48" s="170" t="s">
        <v>1273</v>
      </c>
      <c r="C48" s="65"/>
      <c r="D48" s="66"/>
      <c r="E48" s="430"/>
      <c r="F48" s="38" t="str">
        <f>IF(OR(OR(E48=0,E48=""),OR(D48=0,D48="")),"",D48*E48)</f>
        <v/>
      </c>
    </row>
    <row r="49" spans="1:7" s="39" customFormat="1" ht="22.5">
      <c r="A49" s="64" t="s">
        <v>41</v>
      </c>
      <c r="B49" s="73" t="s">
        <v>586</v>
      </c>
      <c r="C49" s="65" t="s">
        <v>14</v>
      </c>
      <c r="D49" s="66">
        <v>57.5</v>
      </c>
      <c r="E49" s="430"/>
      <c r="F49" s="38" t="str">
        <f>IF(OR(OR(E49=0,E49=""),OR(D49=0,D49="")),"",D49*E49)</f>
        <v/>
      </c>
    </row>
    <row r="50" spans="1:7" s="39" customFormat="1" ht="11.25">
      <c r="A50" s="64" t="s">
        <v>42</v>
      </c>
      <c r="B50" s="73" t="s">
        <v>587</v>
      </c>
      <c r="C50" s="65" t="s">
        <v>14</v>
      </c>
      <c r="D50" s="66">
        <v>65</v>
      </c>
      <c r="E50" s="430"/>
      <c r="F50" s="38" t="str">
        <f>IF(OR(OR(E50=0,E50=""),OR(D50=0,D50="")),"",D50*E50)</f>
        <v/>
      </c>
    </row>
    <row r="51" spans="1:7" s="39" customFormat="1" ht="11.25">
      <c r="A51" s="64" t="s">
        <v>40</v>
      </c>
      <c r="B51" s="73" t="s">
        <v>588</v>
      </c>
      <c r="C51" s="65" t="s">
        <v>14</v>
      </c>
      <c r="D51" s="66">
        <v>637.5</v>
      </c>
      <c r="E51" s="430"/>
      <c r="F51" s="38" t="str">
        <f>IF(OR(OR(E51=0,E51=""),OR(D51=0,D51="")),"",D51*E51)</f>
        <v/>
      </c>
      <c r="G51" s="40"/>
    </row>
    <row r="52" spans="1:7" s="39" customFormat="1" ht="3" customHeight="1">
      <c r="A52" s="64"/>
      <c r="B52" s="73"/>
      <c r="C52" s="65"/>
      <c r="D52" s="66"/>
      <c r="E52" s="430"/>
      <c r="F52" s="38"/>
      <c r="G52" s="40"/>
    </row>
    <row r="53" spans="1:7" s="39" customFormat="1" ht="11.25">
      <c r="A53" s="64"/>
      <c r="B53" s="170" t="s">
        <v>591</v>
      </c>
      <c r="C53" s="65"/>
      <c r="D53" s="66"/>
      <c r="E53" s="430"/>
      <c r="F53" s="38" t="str">
        <f t="shared" ref="F53:F65" si="0">IF(OR(OR(E53=0,E53=""),OR(D53=0,D53="")),"",D53*E53)</f>
        <v/>
      </c>
    </row>
    <row r="54" spans="1:7" s="39" customFormat="1" ht="11.25">
      <c r="A54" s="64"/>
      <c r="B54" s="170" t="s">
        <v>593</v>
      </c>
      <c r="C54" s="65"/>
      <c r="D54" s="66"/>
      <c r="E54" s="430"/>
      <c r="F54" s="38" t="str">
        <f t="shared" si="0"/>
        <v/>
      </c>
    </row>
    <row r="55" spans="1:7" s="39" customFormat="1" ht="22.5" customHeight="1">
      <c r="A55" s="64" t="s">
        <v>43</v>
      </c>
      <c r="B55" s="24" t="s">
        <v>1037</v>
      </c>
      <c r="C55" s="65" t="s">
        <v>8</v>
      </c>
      <c r="D55" s="66">
        <v>80.7</v>
      </c>
      <c r="E55" s="430"/>
      <c r="F55" s="38" t="str">
        <f t="shared" si="0"/>
        <v/>
      </c>
    </row>
    <row r="56" spans="1:7" s="39" customFormat="1" ht="22.5">
      <c r="A56" s="64" t="s">
        <v>44</v>
      </c>
      <c r="B56" s="73" t="s">
        <v>594</v>
      </c>
      <c r="C56" s="65" t="s">
        <v>8</v>
      </c>
      <c r="D56" s="66">
        <v>80.7</v>
      </c>
      <c r="E56" s="430"/>
      <c r="F56" s="38" t="str">
        <f t="shared" si="0"/>
        <v/>
      </c>
    </row>
    <row r="57" spans="1:7" s="39" customFormat="1" ht="45">
      <c r="A57" s="64" t="s">
        <v>47</v>
      </c>
      <c r="B57" s="24" t="s">
        <v>1017</v>
      </c>
      <c r="C57" s="65" t="s">
        <v>8</v>
      </c>
      <c r="D57" s="66">
        <v>6</v>
      </c>
      <c r="E57" s="430"/>
      <c r="F57" s="38" t="str">
        <f t="shared" si="0"/>
        <v/>
      </c>
    </row>
    <row r="58" spans="1:7" s="39" customFormat="1" ht="45">
      <c r="A58" s="64" t="s">
        <v>45</v>
      </c>
      <c r="B58" s="24" t="s">
        <v>1018</v>
      </c>
      <c r="C58" s="65" t="s">
        <v>8</v>
      </c>
      <c r="D58" s="66">
        <v>11</v>
      </c>
      <c r="E58" s="430"/>
      <c r="F58" s="38" t="str">
        <f t="shared" si="0"/>
        <v/>
      </c>
    </row>
    <row r="59" spans="1:7" s="39" customFormat="1" ht="11.25" customHeight="1">
      <c r="A59" s="64" t="s">
        <v>49</v>
      </c>
      <c r="B59" s="73" t="s">
        <v>1019</v>
      </c>
      <c r="C59" s="65" t="s">
        <v>8</v>
      </c>
      <c r="D59" s="66">
        <v>14.75</v>
      </c>
      <c r="E59" s="430"/>
      <c r="F59" s="38" t="str">
        <f t="shared" si="0"/>
        <v/>
      </c>
    </row>
    <row r="60" spans="1:7" s="39" customFormat="1" ht="22.5" customHeight="1">
      <c r="A60" s="64" t="s">
        <v>28</v>
      </c>
      <c r="B60" s="24" t="s">
        <v>1020</v>
      </c>
      <c r="C60" s="65" t="s">
        <v>8</v>
      </c>
      <c r="D60" s="66">
        <v>80.7</v>
      </c>
      <c r="E60" s="430"/>
      <c r="F60" s="38" t="str">
        <f t="shared" si="0"/>
        <v/>
      </c>
    </row>
    <row r="61" spans="1:7" s="39" customFormat="1" ht="22.5">
      <c r="A61" s="64" t="s">
        <v>50</v>
      </c>
      <c r="B61" s="73" t="s">
        <v>1021</v>
      </c>
      <c r="C61" s="65" t="s">
        <v>8</v>
      </c>
      <c r="D61" s="66">
        <v>78</v>
      </c>
      <c r="E61" s="430"/>
      <c r="F61" s="38" t="str">
        <f t="shared" si="0"/>
        <v/>
      </c>
    </row>
    <row r="62" spans="1:7" s="39" customFormat="1" ht="11.25">
      <c r="A62" s="64" t="s">
        <v>9</v>
      </c>
      <c r="B62" s="73" t="s">
        <v>1022</v>
      </c>
      <c r="C62" s="65" t="s">
        <v>8</v>
      </c>
      <c r="D62" s="66">
        <v>78</v>
      </c>
      <c r="E62" s="430"/>
      <c r="F62" s="38" t="str">
        <f t="shared" si="0"/>
        <v/>
      </c>
    </row>
    <row r="63" spans="1:7" s="39" customFormat="1" ht="34.5" customHeight="1">
      <c r="A63" s="64" t="s">
        <v>46</v>
      </c>
      <c r="B63" s="24" t="s">
        <v>1030</v>
      </c>
      <c r="C63" s="65" t="s">
        <v>8</v>
      </c>
      <c r="D63" s="66">
        <v>80.7</v>
      </c>
      <c r="E63" s="430"/>
      <c r="F63" s="38" t="str">
        <f t="shared" si="0"/>
        <v/>
      </c>
    </row>
    <row r="64" spans="1:7" s="39" customFormat="1" ht="11.25">
      <c r="A64" s="64" t="s">
        <v>1125</v>
      </c>
      <c r="B64" s="73" t="s">
        <v>1031</v>
      </c>
      <c r="C64" s="65" t="s">
        <v>13</v>
      </c>
      <c r="D64" s="66">
        <v>10</v>
      </c>
      <c r="E64" s="430"/>
      <c r="F64" s="38" t="str">
        <f t="shared" si="0"/>
        <v/>
      </c>
    </row>
    <row r="65" spans="1:6" s="39" customFormat="1" ht="22.5">
      <c r="A65" s="64" t="s">
        <v>1126</v>
      </c>
      <c r="B65" s="73" t="s">
        <v>1032</v>
      </c>
      <c r="C65" s="65" t="s">
        <v>13</v>
      </c>
      <c r="D65" s="66">
        <v>3</v>
      </c>
      <c r="E65" s="430"/>
      <c r="F65" s="38" t="str">
        <f t="shared" si="0"/>
        <v/>
      </c>
    </row>
    <row r="66" spans="1:6" s="39" customFormat="1" ht="3" customHeight="1">
      <c r="A66" s="64"/>
      <c r="B66" s="170"/>
      <c r="C66" s="65"/>
      <c r="D66" s="66"/>
      <c r="E66" s="430"/>
      <c r="F66" s="169"/>
    </row>
    <row r="67" spans="1:6" s="39" customFormat="1" ht="11.25">
      <c r="A67" s="64"/>
      <c r="B67" s="73" t="s">
        <v>1305</v>
      </c>
      <c r="C67" s="65"/>
      <c r="D67" s="66"/>
      <c r="E67" s="430"/>
      <c r="F67" s="38" t="str">
        <f t="shared" ref="F67:F72" si="1">IF(OR(OR(E67=0,E67=""),OR(D67=0,D67="")),"",D67*E67)</f>
        <v/>
      </c>
    </row>
    <row r="68" spans="1:6" s="39" customFormat="1" ht="33" customHeight="1">
      <c r="A68" s="64" t="s">
        <v>1127</v>
      </c>
      <c r="B68" s="73" t="s">
        <v>1142</v>
      </c>
      <c r="C68" s="65" t="s">
        <v>8</v>
      </c>
      <c r="D68" s="66">
        <v>47.8</v>
      </c>
      <c r="E68" s="430"/>
      <c r="F68" s="38" t="str">
        <f t="shared" si="1"/>
        <v/>
      </c>
    </row>
    <row r="69" spans="1:6" s="39" customFormat="1" ht="45">
      <c r="A69" s="64" t="s">
        <v>1128</v>
      </c>
      <c r="B69" s="73" t="s">
        <v>1140</v>
      </c>
      <c r="C69" s="65" t="s">
        <v>8</v>
      </c>
      <c r="D69" s="66">
        <v>65</v>
      </c>
      <c r="E69" s="430"/>
      <c r="F69" s="38" t="str">
        <f t="shared" si="1"/>
        <v/>
      </c>
    </row>
    <row r="70" spans="1:6" s="39" customFormat="1" ht="22.5" customHeight="1">
      <c r="A70" s="64" t="s">
        <v>1304</v>
      </c>
      <c r="B70" s="24" t="s">
        <v>1330</v>
      </c>
      <c r="C70" s="65" t="s">
        <v>8</v>
      </c>
      <c r="D70" s="66">
        <v>47.8</v>
      </c>
      <c r="E70" s="430"/>
      <c r="F70" s="38" t="str">
        <f t="shared" si="1"/>
        <v/>
      </c>
    </row>
    <row r="71" spans="1:6" s="39" customFormat="1" ht="33.75">
      <c r="A71" s="64" t="s">
        <v>1269</v>
      </c>
      <c r="B71" s="73" t="s">
        <v>1139</v>
      </c>
      <c r="C71" s="65" t="s">
        <v>8</v>
      </c>
      <c r="D71" s="66">
        <v>74</v>
      </c>
      <c r="E71" s="430"/>
      <c r="F71" s="38" t="str">
        <f t="shared" si="1"/>
        <v/>
      </c>
    </row>
    <row r="72" spans="1:6" s="39" customFormat="1" ht="11.25">
      <c r="A72" s="64" t="s">
        <v>1270</v>
      </c>
      <c r="B72" s="73" t="s">
        <v>1026</v>
      </c>
      <c r="C72" s="65" t="s">
        <v>8</v>
      </c>
      <c r="D72" s="66">
        <v>74</v>
      </c>
      <c r="E72" s="430"/>
      <c r="F72" s="38" t="str">
        <f t="shared" si="1"/>
        <v/>
      </c>
    </row>
    <row r="73" spans="1:6" s="39" customFormat="1" ht="3" customHeight="1">
      <c r="A73" s="64"/>
      <c r="B73" s="73"/>
      <c r="C73" s="65"/>
      <c r="D73" s="66"/>
      <c r="E73" s="430"/>
      <c r="F73" s="38"/>
    </row>
    <row r="74" spans="1:6" s="39" customFormat="1" ht="11.25">
      <c r="A74" s="64"/>
      <c r="B74" s="73" t="s">
        <v>1309</v>
      </c>
      <c r="C74" s="65"/>
      <c r="D74" s="66"/>
      <c r="E74" s="430"/>
      <c r="F74" s="38" t="str">
        <f>IF(OR(OR(E74=0,E74=""),OR(D74=0,D74="")),"",D74*E74)</f>
        <v/>
      </c>
    </row>
    <row r="75" spans="1:6" s="39" customFormat="1" ht="34.5" customHeight="1">
      <c r="A75" s="64" t="s">
        <v>1271</v>
      </c>
      <c r="B75" s="24" t="s">
        <v>1030</v>
      </c>
      <c r="C75" s="65" t="s">
        <v>8</v>
      </c>
      <c r="D75" s="66">
        <v>80.7</v>
      </c>
      <c r="E75" s="430"/>
      <c r="F75" s="38" t="str">
        <f>IF(OR(OR(E75=0,E75=""),OR(D75=0,D75="")),"",D75*E75)</f>
        <v/>
      </c>
    </row>
    <row r="76" spans="1:6" s="39" customFormat="1" ht="11.25">
      <c r="A76" s="64" t="s">
        <v>1306</v>
      </c>
      <c r="B76" s="73" t="s">
        <v>1031</v>
      </c>
      <c r="C76" s="65" t="s">
        <v>13</v>
      </c>
      <c r="D76" s="66">
        <v>10</v>
      </c>
      <c r="E76" s="430"/>
      <c r="F76" s="38" t="str">
        <f>IF(OR(OR(E76=0,E76=""),OR(D76=0,D76="")),"",D76*E76)</f>
        <v/>
      </c>
    </row>
    <row r="77" spans="1:6" s="39" customFormat="1" ht="22.5">
      <c r="A77" s="64" t="s">
        <v>1307</v>
      </c>
      <c r="B77" s="73" t="s">
        <v>1032</v>
      </c>
      <c r="C77" s="65" t="s">
        <v>13</v>
      </c>
      <c r="D77" s="66">
        <v>3</v>
      </c>
      <c r="E77" s="430"/>
      <c r="F77" s="38" t="str">
        <f>IF(OR(OR(E77=0,E77=""),OR(D77=0,D77="")),"",D77*E77)</f>
        <v/>
      </c>
    </row>
    <row r="78" spans="1:6" s="46" customFormat="1" ht="24.75" customHeight="1">
      <c r="A78" s="64" t="s">
        <v>1308</v>
      </c>
      <c r="B78" s="24" t="s">
        <v>1276</v>
      </c>
      <c r="C78" s="63" t="s">
        <v>13</v>
      </c>
      <c r="D78" s="40">
        <v>2</v>
      </c>
      <c r="E78" s="381"/>
      <c r="F78" s="38" t="str">
        <f>IF(OR(OR(E78=0,E78=" "),OR(D78=0,D78=" "))," ",D78*E78)</f>
        <v xml:space="preserve"> </v>
      </c>
    </row>
    <row r="79" spans="1:6" s="46" customFormat="1" ht="11.25" customHeight="1">
      <c r="A79" s="64"/>
      <c r="B79" s="24"/>
      <c r="C79" s="63"/>
      <c r="D79" s="40"/>
      <c r="E79" s="381"/>
      <c r="F79" s="38"/>
    </row>
    <row r="80" spans="1:6" s="46" customFormat="1" ht="25.5">
      <c r="A80" s="678">
        <f>COUNT($A$1:A78)+1</f>
        <v>3</v>
      </c>
      <c r="B80" s="141" t="s">
        <v>911</v>
      </c>
      <c r="C80" s="32"/>
      <c r="D80" s="23"/>
      <c r="E80" s="501"/>
      <c r="F80" s="15"/>
    </row>
    <row r="81" spans="1:9" s="46" customFormat="1" ht="11.25">
      <c r="A81" s="80"/>
      <c r="B81" s="46" t="s">
        <v>912</v>
      </c>
      <c r="E81" s="101"/>
    </row>
    <row r="82" spans="1:9" s="46" customFormat="1" ht="33.75">
      <c r="A82" s="80"/>
      <c r="B82" s="46" t="s">
        <v>913</v>
      </c>
      <c r="E82" s="101"/>
    </row>
    <row r="83" spans="1:9" s="46" customFormat="1" ht="11.25">
      <c r="A83" s="80"/>
      <c r="B83" s="46" t="s">
        <v>914</v>
      </c>
      <c r="E83" s="101"/>
    </row>
    <row r="84" spans="1:9" s="46" customFormat="1" ht="11.25">
      <c r="A84" s="80"/>
      <c r="B84" s="46" t="s">
        <v>915</v>
      </c>
      <c r="E84" s="101"/>
    </row>
    <row r="85" spans="1:9" s="46" customFormat="1" ht="11.25">
      <c r="A85" s="80" t="s">
        <v>81</v>
      </c>
      <c r="B85" s="46" t="s">
        <v>916</v>
      </c>
      <c r="E85" s="101"/>
    </row>
    <row r="86" spans="1:9" s="46" customFormat="1" ht="11.25" customHeight="1">
      <c r="A86" s="80" t="s">
        <v>81</v>
      </c>
      <c r="B86" s="46" t="s">
        <v>917</v>
      </c>
      <c r="E86" s="101"/>
    </row>
    <row r="87" spans="1:9" s="46" customFormat="1" ht="11.25">
      <c r="A87" s="80" t="s">
        <v>81</v>
      </c>
      <c r="B87" s="46" t="s">
        <v>918</v>
      </c>
      <c r="E87" s="101"/>
    </row>
    <row r="88" spans="1:9" s="26" customFormat="1" ht="22.5" customHeight="1">
      <c r="A88" s="482"/>
      <c r="B88" s="46" t="s">
        <v>919</v>
      </c>
      <c r="C88" s="35"/>
      <c r="D88" s="25"/>
      <c r="E88" s="381"/>
      <c r="G88" s="25"/>
      <c r="H88" s="444"/>
      <c r="I88" s="25"/>
    </row>
    <row r="89" spans="1:9" s="26" customFormat="1" ht="22.5">
      <c r="A89" s="482"/>
      <c r="B89" s="46" t="s">
        <v>920</v>
      </c>
      <c r="C89" s="35"/>
      <c r="D89" s="25"/>
      <c r="E89" s="381"/>
      <c r="G89" s="25"/>
      <c r="H89" s="444"/>
      <c r="I89" s="25"/>
    </row>
    <row r="90" spans="1:9" s="46" customFormat="1" ht="22.5">
      <c r="A90" s="80"/>
      <c r="B90" s="46" t="s">
        <v>208</v>
      </c>
      <c r="D90" s="413"/>
      <c r="E90" s="533"/>
      <c r="F90" s="528"/>
    </row>
    <row r="91" spans="1:9" s="39" customFormat="1" ht="11.25">
      <c r="A91" s="64" t="s">
        <v>41</v>
      </c>
      <c r="B91" s="127" t="s">
        <v>1312</v>
      </c>
      <c r="C91" s="63" t="s">
        <v>14</v>
      </c>
      <c r="D91" s="40">
        <v>85.6</v>
      </c>
      <c r="E91" s="381"/>
      <c r="F91" s="38">
        <f>(ROUND(D91*E91,2))</f>
        <v>0</v>
      </c>
    </row>
    <row r="92" spans="1:9" s="46" customFormat="1" ht="11.25">
      <c r="A92" s="64" t="s">
        <v>42</v>
      </c>
      <c r="B92" s="407" t="s">
        <v>1311</v>
      </c>
      <c r="C92" s="63" t="s">
        <v>14</v>
      </c>
      <c r="D92" s="40">
        <v>100</v>
      </c>
      <c r="E92" s="381"/>
      <c r="F92" s="38">
        <f>(ROUND(D92*E92,2))</f>
        <v>0</v>
      </c>
    </row>
    <row r="93" spans="1:9" s="46" customFormat="1" ht="11.25" customHeight="1">
      <c r="A93" s="80"/>
      <c r="E93" s="101"/>
    </row>
    <row r="94" spans="1:9" s="46" customFormat="1" ht="12.75" customHeight="1">
      <c r="A94" s="678">
        <f>COUNT($A$1:A93)+1</f>
        <v>4</v>
      </c>
      <c r="B94" s="141" t="s">
        <v>922</v>
      </c>
      <c r="C94" s="32"/>
      <c r="D94" s="23"/>
      <c r="E94" s="501"/>
      <c r="F94" s="15"/>
    </row>
    <row r="95" spans="1:9" s="46" customFormat="1" ht="45">
      <c r="A95" s="80"/>
      <c r="B95" s="46" t="s">
        <v>923</v>
      </c>
      <c r="E95" s="101"/>
    </row>
    <row r="96" spans="1:9" s="46" customFormat="1" ht="11.25">
      <c r="A96" s="80"/>
      <c r="B96" s="46" t="s">
        <v>915</v>
      </c>
      <c r="E96" s="101"/>
    </row>
    <row r="97" spans="1:13" s="46" customFormat="1" ht="11.25">
      <c r="A97" s="80" t="s">
        <v>81</v>
      </c>
      <c r="B97" s="46" t="s">
        <v>916</v>
      </c>
      <c r="E97" s="101"/>
    </row>
    <row r="98" spans="1:13" s="46" customFormat="1" ht="11.25" customHeight="1">
      <c r="A98" s="80" t="s">
        <v>81</v>
      </c>
      <c r="B98" s="46" t="s">
        <v>917</v>
      </c>
      <c r="E98" s="101"/>
    </row>
    <row r="99" spans="1:13" s="46" customFormat="1" ht="11.25">
      <c r="A99" s="80" t="s">
        <v>81</v>
      </c>
      <c r="B99" s="46" t="s">
        <v>924</v>
      </c>
      <c r="E99" s="101"/>
    </row>
    <row r="100" spans="1:13" s="26" customFormat="1" ht="22.5">
      <c r="A100" s="482"/>
      <c r="B100" s="46" t="s">
        <v>920</v>
      </c>
      <c r="C100" s="35"/>
      <c r="D100" s="25"/>
      <c r="E100" s="381"/>
      <c r="G100" s="25"/>
      <c r="H100" s="444"/>
      <c r="I100" s="25"/>
    </row>
    <row r="101" spans="1:13" s="46" customFormat="1" ht="22.5">
      <c r="A101" s="80"/>
      <c r="B101" s="46" t="s">
        <v>208</v>
      </c>
      <c r="D101" s="413"/>
      <c r="E101" s="533"/>
      <c r="F101" s="528"/>
    </row>
    <row r="102" spans="1:13" s="46" customFormat="1" ht="11.25">
      <c r="A102" s="64"/>
      <c r="B102" s="407" t="s">
        <v>925</v>
      </c>
      <c r="C102" s="63" t="s">
        <v>14</v>
      </c>
      <c r="D102" s="40">
        <v>1019.4</v>
      </c>
      <c r="E102" s="381"/>
      <c r="F102" s="38" t="str">
        <f>IF(OR(OR(E102=0,E102=""),OR(D102=0,D102="")),"",D102*E102)</f>
        <v/>
      </c>
    </row>
    <row r="103" spans="1:13" s="26" customFormat="1" ht="11.25">
      <c r="A103" s="526"/>
      <c r="B103" s="527"/>
      <c r="C103" s="527"/>
      <c r="D103" s="527"/>
      <c r="E103" s="108"/>
      <c r="F103" s="38">
        <f t="shared" ref="F103:F109" si="2">(ROUND(D103*E103,2))</f>
        <v>0</v>
      </c>
    </row>
    <row r="104" spans="1:13" s="143" customFormat="1" ht="25.5">
      <c r="A104" s="678">
        <f>COUNT($A$1:A103)+1</f>
        <v>5</v>
      </c>
      <c r="B104" s="141" t="s">
        <v>934</v>
      </c>
      <c r="C104" s="142"/>
      <c r="D104" s="142"/>
      <c r="E104" s="524"/>
      <c r="F104" s="38">
        <f t="shared" si="2"/>
        <v>0</v>
      </c>
    </row>
    <row r="105" spans="1:13" s="520" customFormat="1" ht="60" customHeight="1">
      <c r="A105" s="514"/>
      <c r="B105" s="521" t="s">
        <v>2612</v>
      </c>
      <c r="C105" s="516"/>
      <c r="D105" s="517"/>
      <c r="E105" s="144"/>
      <c r="F105" s="38">
        <f t="shared" si="2"/>
        <v>0</v>
      </c>
      <c r="G105" s="519"/>
      <c r="H105" s="519"/>
      <c r="I105" s="519"/>
      <c r="J105" s="519"/>
      <c r="K105" s="519"/>
      <c r="L105" s="519"/>
      <c r="M105" s="519"/>
    </row>
    <row r="106" spans="1:13" s="520" customFormat="1" ht="11.25" customHeight="1">
      <c r="A106" s="514"/>
      <c r="B106" s="521" t="s">
        <v>935</v>
      </c>
      <c r="C106" s="516"/>
      <c r="D106" s="517"/>
      <c r="E106" s="144"/>
      <c r="F106" s="38"/>
      <c r="G106" s="519"/>
      <c r="H106" s="519"/>
      <c r="I106" s="519"/>
      <c r="J106" s="519"/>
      <c r="K106" s="519"/>
      <c r="L106" s="519"/>
      <c r="M106" s="519"/>
    </row>
    <row r="107" spans="1:13" s="520" customFormat="1" ht="11.25" customHeight="1">
      <c r="A107" s="514"/>
      <c r="B107" s="521" t="s">
        <v>936</v>
      </c>
      <c r="C107" s="516"/>
      <c r="D107" s="517"/>
      <c r="E107" s="144"/>
      <c r="F107" s="38"/>
      <c r="G107" s="519"/>
      <c r="H107" s="519"/>
      <c r="I107" s="519"/>
      <c r="J107" s="519"/>
      <c r="K107" s="519"/>
      <c r="L107" s="519"/>
      <c r="M107" s="519"/>
    </row>
    <row r="108" spans="1:13" s="16" customFormat="1" ht="11.25" customHeight="1">
      <c r="A108" s="145"/>
      <c r="B108" s="146" t="s">
        <v>399</v>
      </c>
      <c r="C108" s="70"/>
      <c r="D108" s="70"/>
      <c r="E108" s="478"/>
      <c r="F108" s="38">
        <f t="shared" si="2"/>
        <v>0</v>
      </c>
      <c r="H108" s="147"/>
    </row>
    <row r="109" spans="1:13" s="39" customFormat="1" ht="11.25">
      <c r="A109" s="64"/>
      <c r="B109" s="73" t="s">
        <v>937</v>
      </c>
      <c r="C109" s="65" t="s">
        <v>14</v>
      </c>
      <c r="D109" s="66">
        <v>165</v>
      </c>
      <c r="E109" s="430"/>
      <c r="F109" s="38">
        <f t="shared" si="2"/>
        <v>0</v>
      </c>
    </row>
    <row r="110" spans="1:13" s="46" customFormat="1" ht="11.25">
      <c r="A110" s="64"/>
      <c r="B110" s="407"/>
      <c r="C110" s="63"/>
      <c r="D110" s="40"/>
      <c r="E110" s="381"/>
      <c r="F110" s="38"/>
    </row>
    <row r="111" spans="1:13" s="46" customFormat="1" ht="11.25">
      <c r="A111" s="64"/>
      <c r="B111" s="407"/>
      <c r="C111" s="63"/>
      <c r="D111" s="40"/>
      <c r="E111" s="381"/>
      <c r="F111" s="38"/>
    </row>
    <row r="112" spans="1:13" s="46" customFormat="1" ht="11.25">
      <c r="A112" s="64"/>
      <c r="B112" s="407"/>
      <c r="C112" s="63"/>
      <c r="D112" s="40"/>
      <c r="E112" s="381"/>
      <c r="F112" s="38"/>
    </row>
    <row r="113" spans="1:6">
      <c r="A113" s="50"/>
      <c r="B113" s="373"/>
      <c r="C113" s="23"/>
      <c r="E113" s="107"/>
    </row>
    <row r="114" spans="1:6" s="48" customFormat="1" ht="15.75">
      <c r="A114" s="120" t="str">
        <f>A3</f>
        <v>B.XI.</v>
      </c>
      <c r="B114" s="116" t="s">
        <v>938</v>
      </c>
      <c r="C114" s="119"/>
      <c r="D114" s="118"/>
      <c r="E114" s="119"/>
      <c r="F114" s="117" t="str">
        <f>IF(SUM(F1:F113)&gt;0,SUM(F1:F113),"")</f>
        <v/>
      </c>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3" manualBreakCount="3">
    <brk id="31" min="3" max="5" man="1"/>
    <brk id="65" max="5" man="1"/>
    <brk id="102" max="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93"/>
  <sheetViews>
    <sheetView view="pageBreakPreview" topLeftCell="A60" zoomScale="94" zoomScaleNormal="100" zoomScaleSheetLayoutView="150" zoomScalePageLayoutView="70" workbookViewId="0">
      <selection activeCell="A71" sqref="A71"/>
    </sheetView>
  </sheetViews>
  <sheetFormatPr defaultColWidth="9.140625" defaultRowHeight="15"/>
  <cols>
    <col min="1" max="1" width="103.42578125" style="222" customWidth="1"/>
    <col min="2" max="16384" width="9.140625" style="222"/>
  </cols>
  <sheetData>
    <row r="1" spans="1:5" ht="22.5" customHeight="1">
      <c r="A1" s="1063" t="s">
        <v>2756</v>
      </c>
      <c r="B1" s="277"/>
      <c r="C1" s="277"/>
      <c r="D1" s="277"/>
      <c r="E1" s="277"/>
    </row>
    <row r="2" spans="1:5" ht="15.75">
      <c r="A2" s="278" t="s">
        <v>1491</v>
      </c>
      <c r="B2" s="279"/>
      <c r="C2" s="280"/>
      <c r="D2" s="279"/>
      <c r="E2" s="281"/>
    </row>
    <row r="3" spans="1:5" ht="15.75">
      <c r="A3" s="282" t="s">
        <v>1492</v>
      </c>
      <c r="B3" s="279"/>
      <c r="C3" s="280"/>
      <c r="D3" s="279"/>
      <c r="E3" s="281"/>
    </row>
    <row r="4" spans="1:5" ht="15.75">
      <c r="A4" s="282" t="s">
        <v>1493</v>
      </c>
      <c r="B4" s="279"/>
      <c r="C4" s="280"/>
      <c r="D4" s="279"/>
      <c r="E4" s="281"/>
    </row>
    <row r="5" spans="1:5" ht="47.25">
      <c r="A5" s="282" t="s">
        <v>1494</v>
      </c>
      <c r="B5" s="279"/>
      <c r="C5" s="280"/>
      <c r="D5" s="279"/>
      <c r="E5" s="281"/>
    </row>
    <row r="6" spans="1:5" ht="31.5">
      <c r="A6" s="282" t="s">
        <v>1495</v>
      </c>
      <c r="B6" s="279"/>
      <c r="C6" s="280"/>
      <c r="D6" s="279"/>
      <c r="E6" s="281"/>
    </row>
    <row r="7" spans="1:5" ht="31.5">
      <c r="A7" s="282" t="s">
        <v>1496</v>
      </c>
      <c r="B7" s="279"/>
      <c r="C7" s="280"/>
      <c r="D7" s="279"/>
      <c r="E7" s="281"/>
    </row>
    <row r="8" spans="1:5" ht="15.75">
      <c r="A8" s="282" t="s">
        <v>1497</v>
      </c>
      <c r="B8" s="279"/>
      <c r="C8" s="280"/>
      <c r="D8" s="279"/>
      <c r="E8" s="281"/>
    </row>
    <row r="9" spans="1:5" ht="31.5">
      <c r="A9" s="282" t="s">
        <v>1498</v>
      </c>
      <c r="B9" s="279"/>
      <c r="C9" s="280"/>
      <c r="D9" s="279"/>
      <c r="E9" s="281"/>
    </row>
    <row r="10" spans="1:5" ht="47.25">
      <c r="A10" s="282" t="s">
        <v>1499</v>
      </c>
      <c r="B10" s="279"/>
      <c r="C10" s="280"/>
      <c r="D10" s="279"/>
      <c r="E10" s="281"/>
    </row>
    <row r="11" spans="1:5" ht="47.25">
      <c r="A11" s="282" t="s">
        <v>1500</v>
      </c>
      <c r="B11" s="279"/>
      <c r="C11" s="280"/>
      <c r="D11" s="279"/>
      <c r="E11" s="281"/>
    </row>
    <row r="12" spans="1:5" ht="15.75">
      <c r="A12" s="282" t="s">
        <v>1501</v>
      </c>
      <c r="B12" s="279"/>
      <c r="C12" s="280"/>
      <c r="D12" s="279"/>
      <c r="E12" s="281"/>
    </row>
    <row r="13" spans="1:5" ht="31.5">
      <c r="A13" s="282" t="s">
        <v>1502</v>
      </c>
      <c r="B13" s="279"/>
      <c r="C13" s="280"/>
      <c r="D13" s="279"/>
      <c r="E13" s="281"/>
    </row>
    <row r="14" spans="1:5" ht="15.75">
      <c r="A14" s="282" t="s">
        <v>1503</v>
      </c>
      <c r="B14" s="279"/>
      <c r="C14" s="280"/>
      <c r="D14" s="279"/>
      <c r="E14" s="281"/>
    </row>
    <row r="15" spans="1:5" ht="15.75">
      <c r="A15" s="282" t="s">
        <v>1504</v>
      </c>
      <c r="B15" s="279"/>
      <c r="C15" s="280"/>
      <c r="D15" s="279"/>
      <c r="E15" s="281"/>
    </row>
    <row r="16" spans="1:5" ht="52.5" customHeight="1">
      <c r="A16" s="282" t="s">
        <v>1505</v>
      </c>
      <c r="B16" s="279"/>
      <c r="C16" s="280"/>
      <c r="D16" s="279"/>
      <c r="E16" s="281"/>
    </row>
    <row r="17" spans="1:5" ht="47.25">
      <c r="A17" s="282" t="s">
        <v>1506</v>
      </c>
      <c r="B17" s="279"/>
      <c r="C17" s="280"/>
      <c r="D17" s="279"/>
      <c r="E17" s="281"/>
    </row>
    <row r="18" spans="1:5" ht="15.75">
      <c r="A18" s="282" t="s">
        <v>1507</v>
      </c>
      <c r="B18" s="279"/>
      <c r="C18" s="280"/>
      <c r="D18" s="279"/>
      <c r="E18" s="281"/>
    </row>
    <row r="19" spans="1:5" ht="31.5">
      <c r="A19" s="282" t="s">
        <v>1508</v>
      </c>
      <c r="B19" s="279"/>
      <c r="C19" s="280"/>
      <c r="D19" s="279"/>
      <c r="E19" s="281"/>
    </row>
    <row r="20" spans="1:5" ht="47.25">
      <c r="A20" s="282" t="s">
        <v>1509</v>
      </c>
      <c r="B20" s="279"/>
      <c r="C20" s="280"/>
      <c r="D20" s="279"/>
      <c r="E20" s="281"/>
    </row>
    <row r="21" spans="1:5" ht="15.75">
      <c r="A21" s="282" t="s">
        <v>1510</v>
      </c>
      <c r="B21" s="279"/>
      <c r="C21" s="280"/>
      <c r="D21" s="279"/>
      <c r="E21" s="281"/>
    </row>
    <row r="22" spans="1:5" ht="31.5">
      <c r="A22" s="282" t="s">
        <v>1511</v>
      </c>
      <c r="B22" s="279"/>
      <c r="C22" s="280"/>
      <c r="D22" s="279"/>
      <c r="E22" s="281"/>
    </row>
    <row r="23" spans="1:5" ht="31.5">
      <c r="A23" s="282" t="s">
        <v>1512</v>
      </c>
      <c r="B23" s="279"/>
      <c r="C23" s="280"/>
      <c r="D23" s="279"/>
      <c r="E23" s="281"/>
    </row>
    <row r="24" spans="1:5" ht="31.5">
      <c r="A24" s="282" t="s">
        <v>1513</v>
      </c>
      <c r="B24" s="279"/>
      <c r="C24" s="280"/>
      <c r="D24" s="279"/>
      <c r="E24" s="281"/>
    </row>
    <row r="25" spans="1:5" ht="31.5">
      <c r="A25" s="282" t="s">
        <v>1514</v>
      </c>
      <c r="B25" s="279"/>
      <c r="C25" s="280"/>
      <c r="D25" s="279"/>
      <c r="E25" s="281"/>
    </row>
    <row r="26" spans="1:5" ht="15.75">
      <c r="A26" s="282" t="s">
        <v>1515</v>
      </c>
      <c r="B26" s="279"/>
      <c r="C26" s="280"/>
      <c r="D26" s="279"/>
      <c r="E26" s="281"/>
    </row>
    <row r="27" spans="1:5" ht="15.75">
      <c r="A27" s="283"/>
      <c r="B27" s="279"/>
      <c r="C27" s="280"/>
      <c r="D27" s="279"/>
      <c r="E27" s="281"/>
    </row>
    <row r="28" spans="1:5" ht="47.25">
      <c r="A28" s="283" t="s">
        <v>1516</v>
      </c>
      <c r="B28" s="279"/>
      <c r="C28" s="280"/>
      <c r="D28" s="279"/>
      <c r="E28" s="281"/>
    </row>
    <row r="29" spans="1:5" ht="47.25">
      <c r="A29" s="282" t="s">
        <v>1517</v>
      </c>
      <c r="B29" s="279"/>
      <c r="C29" s="280"/>
      <c r="D29" s="279"/>
      <c r="E29" s="281"/>
    </row>
    <row r="30" spans="1:5" ht="63">
      <c r="A30" s="282" t="s">
        <v>1518</v>
      </c>
      <c r="B30" s="279"/>
      <c r="C30" s="280"/>
      <c r="D30" s="279"/>
      <c r="E30" s="281"/>
    </row>
    <row r="31" spans="1:5" ht="31.5">
      <c r="A31" s="282" t="s">
        <v>1519</v>
      </c>
      <c r="B31" s="279"/>
      <c r="C31" s="280"/>
      <c r="D31" s="279"/>
      <c r="E31" s="281"/>
    </row>
    <row r="32" spans="1:5" ht="31.5">
      <c r="A32" s="282" t="s">
        <v>1520</v>
      </c>
      <c r="B32" s="279"/>
      <c r="C32" s="280"/>
      <c r="D32" s="279"/>
      <c r="E32" s="281"/>
    </row>
    <row r="33" spans="1:5" ht="31.5">
      <c r="A33" s="282" t="s">
        <v>1521</v>
      </c>
      <c r="B33" s="279"/>
      <c r="C33" s="280"/>
      <c r="D33" s="279"/>
      <c r="E33" s="281"/>
    </row>
    <row r="34" spans="1:5" ht="31.5">
      <c r="A34" s="282" t="s">
        <v>1522</v>
      </c>
      <c r="B34" s="279"/>
      <c r="C34" s="280"/>
      <c r="D34" s="279"/>
      <c r="E34" s="281"/>
    </row>
    <row r="35" spans="1:5" ht="47.25">
      <c r="A35" s="282" t="s">
        <v>1523</v>
      </c>
      <c r="B35" s="279"/>
      <c r="C35" s="280"/>
      <c r="D35" s="279"/>
      <c r="E35" s="281"/>
    </row>
    <row r="36" spans="1:5" ht="47.25">
      <c r="A36" s="282" t="s">
        <v>1524</v>
      </c>
      <c r="B36" s="279"/>
      <c r="C36" s="280"/>
      <c r="D36" s="279"/>
      <c r="E36" s="281"/>
    </row>
    <row r="37" spans="1:5" ht="15.75">
      <c r="A37" s="282" t="s">
        <v>1525</v>
      </c>
      <c r="B37" s="279"/>
      <c r="C37" s="280"/>
      <c r="D37" s="279"/>
      <c r="E37" s="281"/>
    </row>
    <row r="38" spans="1:5" ht="31.5">
      <c r="A38" s="282" t="s">
        <v>1526</v>
      </c>
      <c r="B38" s="279"/>
      <c r="C38" s="280"/>
      <c r="D38" s="279"/>
      <c r="E38" s="281"/>
    </row>
    <row r="39" spans="1:5" ht="31.5">
      <c r="A39" s="282" t="s">
        <v>1527</v>
      </c>
      <c r="B39" s="279"/>
      <c r="C39" s="280"/>
      <c r="D39" s="279"/>
      <c r="E39" s="281"/>
    </row>
    <row r="40" spans="1:5" ht="63">
      <c r="A40" s="282" t="s">
        <v>1528</v>
      </c>
      <c r="B40" s="279"/>
      <c r="C40" s="280"/>
      <c r="D40" s="279"/>
      <c r="E40" s="281"/>
    </row>
    <row r="41" spans="1:5" ht="31.5">
      <c r="A41" s="282" t="s">
        <v>1529</v>
      </c>
      <c r="B41" s="279"/>
      <c r="C41" s="280"/>
      <c r="D41" s="279"/>
      <c r="E41" s="281"/>
    </row>
    <row r="42" spans="1:5" ht="31.5">
      <c r="A42" s="282" t="s">
        <v>1530</v>
      </c>
      <c r="B42" s="279"/>
      <c r="C42" s="280"/>
      <c r="D42" s="279"/>
      <c r="E42" s="281"/>
    </row>
    <row r="43" spans="1:5" ht="47.25">
      <c r="A43" s="282" t="s">
        <v>1531</v>
      </c>
      <c r="B43" s="279"/>
      <c r="C43" s="280"/>
      <c r="D43" s="279"/>
      <c r="E43" s="281"/>
    </row>
    <row r="44" spans="1:5" ht="31.5">
      <c r="A44" s="282" t="s">
        <v>1532</v>
      </c>
      <c r="B44" s="279"/>
      <c r="C44" s="280"/>
      <c r="D44" s="279"/>
      <c r="E44" s="281"/>
    </row>
    <row r="45" spans="1:5" ht="47.25">
      <c r="A45" s="282" t="s">
        <v>1533</v>
      </c>
      <c r="B45" s="279"/>
      <c r="C45" s="280"/>
      <c r="D45" s="279"/>
      <c r="E45" s="281"/>
    </row>
    <row r="46" spans="1:5" ht="15.75">
      <c r="A46" s="282" t="s">
        <v>1534</v>
      </c>
      <c r="B46" s="279"/>
      <c r="C46" s="280"/>
      <c r="D46" s="279"/>
      <c r="E46" s="281"/>
    </row>
    <row r="47" spans="1:5" ht="15.75">
      <c r="A47" s="283"/>
      <c r="B47" s="279"/>
      <c r="C47" s="280"/>
      <c r="D47" s="279"/>
      <c r="E47" s="281"/>
    </row>
    <row r="48" spans="1:5" ht="31.5">
      <c r="A48" s="283" t="s">
        <v>1535</v>
      </c>
      <c r="B48" s="279"/>
      <c r="C48" s="280"/>
      <c r="D48" s="279"/>
      <c r="E48" s="281"/>
    </row>
    <row r="49" spans="1:5" ht="94.5">
      <c r="A49" s="282" t="s">
        <v>1536</v>
      </c>
      <c r="B49" s="279"/>
      <c r="C49" s="280"/>
      <c r="D49" s="279"/>
      <c r="E49" s="281"/>
    </row>
    <row r="50" spans="1:5" ht="31.5">
      <c r="A50" s="282" t="s">
        <v>1537</v>
      </c>
      <c r="B50" s="279"/>
      <c r="C50" s="280"/>
      <c r="D50" s="279"/>
      <c r="E50" s="281"/>
    </row>
    <row r="51" spans="1:5" ht="15.75">
      <c r="A51" s="282" t="s">
        <v>1538</v>
      </c>
      <c r="B51" s="279"/>
      <c r="C51" s="280"/>
      <c r="D51" s="279"/>
      <c r="E51" s="281"/>
    </row>
    <row r="52" spans="1:5" ht="31.5">
      <c r="A52" s="282" t="s">
        <v>1539</v>
      </c>
      <c r="B52" s="279"/>
      <c r="C52" s="280"/>
      <c r="D52" s="279"/>
      <c r="E52" s="281"/>
    </row>
    <row r="53" spans="1:5" ht="94.5">
      <c r="A53" s="282" t="s">
        <v>1540</v>
      </c>
      <c r="B53" s="279"/>
      <c r="C53" s="280"/>
      <c r="D53" s="279"/>
      <c r="E53" s="281"/>
    </row>
    <row r="54" spans="1:5" ht="94.5">
      <c r="A54" s="282" t="s">
        <v>1541</v>
      </c>
      <c r="B54" s="279"/>
      <c r="C54" s="280"/>
      <c r="D54" s="279"/>
      <c r="E54" s="281"/>
    </row>
    <row r="55" spans="1:5" ht="31.5">
      <c r="A55" s="282" t="s">
        <v>1542</v>
      </c>
      <c r="B55" s="279"/>
      <c r="C55" s="280"/>
      <c r="D55" s="279"/>
      <c r="E55" s="281"/>
    </row>
    <row r="56" spans="1:5" ht="15.75">
      <c r="A56" s="282" t="s">
        <v>1543</v>
      </c>
      <c r="B56" s="279"/>
      <c r="C56" s="280"/>
      <c r="D56" s="279"/>
      <c r="E56" s="281"/>
    </row>
    <row r="57" spans="1:5" ht="15.75">
      <c r="A57" s="282" t="s">
        <v>1544</v>
      </c>
      <c r="B57" s="279"/>
      <c r="C57" s="280"/>
      <c r="D57" s="279"/>
      <c r="E57" s="281"/>
    </row>
    <row r="58" spans="1:5" ht="15.75">
      <c r="A58" s="282" t="s">
        <v>1545</v>
      </c>
      <c r="B58" s="279"/>
      <c r="C58" s="280"/>
      <c r="D58" s="279"/>
      <c r="E58" s="281"/>
    </row>
    <row r="59" spans="1:5" ht="31.5">
      <c r="A59" s="282" t="s">
        <v>1546</v>
      </c>
      <c r="B59" s="279"/>
      <c r="C59" s="280"/>
      <c r="D59" s="279"/>
      <c r="E59" s="281"/>
    </row>
    <row r="60" spans="1:5" ht="15.75">
      <c r="A60" s="283"/>
      <c r="B60" s="279"/>
      <c r="C60" s="280"/>
      <c r="D60" s="279"/>
      <c r="E60" s="281"/>
    </row>
    <row r="61" spans="1:5" ht="15.75">
      <c r="A61" s="284" t="s">
        <v>1547</v>
      </c>
      <c r="B61" s="279"/>
      <c r="C61" s="280"/>
      <c r="D61" s="279"/>
      <c r="E61" s="281"/>
    </row>
    <row r="62" spans="1:5" ht="63">
      <c r="A62" s="282" t="s">
        <v>1548</v>
      </c>
      <c r="B62" s="279"/>
      <c r="C62" s="280"/>
      <c r="D62" s="279"/>
      <c r="E62" s="281"/>
    </row>
    <row r="63" spans="1:5" ht="15.75">
      <c r="A63" s="282" t="s">
        <v>1549</v>
      </c>
      <c r="B63" s="279"/>
      <c r="C63" s="280"/>
      <c r="D63" s="279"/>
      <c r="E63" s="281"/>
    </row>
    <row r="64" spans="1:5" ht="15.75">
      <c r="A64" s="282" t="s">
        <v>1550</v>
      </c>
      <c r="B64" s="279"/>
      <c r="C64" s="280"/>
      <c r="D64" s="279"/>
      <c r="E64" s="281"/>
    </row>
    <row r="65" spans="1:5" ht="31.5">
      <c r="A65" s="282" t="s">
        <v>1551</v>
      </c>
      <c r="B65" s="279"/>
      <c r="C65" s="280"/>
      <c r="D65" s="279"/>
      <c r="E65" s="281"/>
    </row>
    <row r="66" spans="1:5" ht="15.75">
      <c r="A66" s="282" t="s">
        <v>1552</v>
      </c>
      <c r="B66" s="279"/>
      <c r="C66" s="280"/>
      <c r="D66" s="279"/>
      <c r="E66" s="281"/>
    </row>
    <row r="67" spans="1:5" ht="15.75">
      <c r="A67" s="282" t="s">
        <v>1553</v>
      </c>
      <c r="B67" s="279"/>
      <c r="C67" s="280"/>
      <c r="D67" s="279"/>
      <c r="E67" s="281"/>
    </row>
    <row r="68" spans="1:5" ht="15.75">
      <c r="A68" s="282"/>
      <c r="B68" s="279"/>
      <c r="C68" s="280"/>
      <c r="D68" s="279"/>
      <c r="E68" s="281"/>
    </row>
    <row r="69" spans="1:5" ht="15.75">
      <c r="A69" s="284" t="s">
        <v>1554</v>
      </c>
      <c r="B69" s="279"/>
      <c r="C69" s="280"/>
      <c r="D69" s="279"/>
      <c r="E69" s="281"/>
    </row>
    <row r="70" spans="1:5" ht="78.75">
      <c r="A70" s="282" t="s">
        <v>1555</v>
      </c>
      <c r="B70" s="279"/>
      <c r="C70" s="280"/>
      <c r="D70" s="279"/>
      <c r="E70" s="281"/>
    </row>
    <row r="71" spans="1:5" ht="48.75" customHeight="1">
      <c r="A71" s="282" t="s">
        <v>1556</v>
      </c>
      <c r="B71" s="279"/>
      <c r="C71" s="280"/>
      <c r="D71" s="279"/>
      <c r="E71" s="281"/>
    </row>
    <row r="72" spans="1:5" ht="98.25" customHeight="1">
      <c r="A72" s="282" t="s">
        <v>1557</v>
      </c>
      <c r="B72" s="279"/>
      <c r="C72" s="280"/>
      <c r="D72" s="279"/>
      <c r="E72" s="281"/>
    </row>
    <row r="73" spans="1:5" ht="63">
      <c r="A73" s="282" t="s">
        <v>1558</v>
      </c>
      <c r="B73" s="279"/>
      <c r="C73" s="280"/>
      <c r="D73" s="279"/>
      <c r="E73" s="281"/>
    </row>
    <row r="74" spans="1:5" ht="47.25">
      <c r="A74" s="282" t="s">
        <v>1559</v>
      </c>
      <c r="B74" s="279"/>
      <c r="C74" s="280"/>
      <c r="D74" s="279"/>
      <c r="E74" s="281"/>
    </row>
    <row r="75" spans="1:5" ht="63">
      <c r="A75" s="282" t="s">
        <v>1560</v>
      </c>
      <c r="B75" s="279"/>
      <c r="C75" s="280"/>
      <c r="D75" s="279"/>
      <c r="E75" s="281"/>
    </row>
    <row r="76" spans="1:5" ht="63">
      <c r="A76" s="282" t="s">
        <v>1561</v>
      </c>
      <c r="B76" s="279"/>
      <c r="C76" s="280"/>
      <c r="D76" s="279"/>
      <c r="E76" s="281"/>
    </row>
    <row r="77" spans="1:5" ht="31.5">
      <c r="A77" s="282" t="s">
        <v>1562</v>
      </c>
      <c r="B77" s="279"/>
      <c r="C77" s="280"/>
      <c r="D77" s="279"/>
      <c r="E77" s="281"/>
    </row>
    <row r="78" spans="1:5" ht="15.75">
      <c r="A78" s="283"/>
      <c r="B78" s="279"/>
      <c r="C78" s="280"/>
      <c r="D78" s="279"/>
      <c r="E78" s="281"/>
    </row>
    <row r="79" spans="1:5" ht="15.75">
      <c r="A79" s="284" t="s">
        <v>1563</v>
      </c>
      <c r="B79" s="279"/>
      <c r="C79" s="280"/>
      <c r="D79" s="279"/>
      <c r="E79" s="281"/>
    </row>
    <row r="80" spans="1:5" ht="47.25">
      <c r="A80" s="282" t="s">
        <v>1564</v>
      </c>
      <c r="B80" s="279"/>
      <c r="C80" s="280"/>
      <c r="D80" s="279"/>
      <c r="E80" s="281"/>
    </row>
    <row r="81" spans="1:5" ht="94.5">
      <c r="A81" s="282" t="s">
        <v>1565</v>
      </c>
      <c r="B81" s="279"/>
      <c r="C81" s="280"/>
      <c r="D81" s="279"/>
      <c r="E81" s="281"/>
    </row>
    <row r="82" spans="1:5" ht="15.75">
      <c r="A82" s="283"/>
      <c r="B82" s="279"/>
      <c r="C82" s="280"/>
      <c r="D82" s="279"/>
      <c r="E82" s="281"/>
    </row>
    <row r="83" spans="1:5" ht="15.75">
      <c r="A83" s="284" t="s">
        <v>1566</v>
      </c>
      <c r="B83" s="279"/>
      <c r="C83" s="280"/>
      <c r="D83" s="279"/>
      <c r="E83" s="281"/>
    </row>
    <row r="84" spans="1:5" ht="31.5">
      <c r="A84" s="282" t="s">
        <v>1567</v>
      </c>
      <c r="B84" s="279"/>
      <c r="C84" s="280"/>
      <c r="D84" s="279"/>
      <c r="E84" s="281"/>
    </row>
    <row r="85" spans="1:5" ht="31.5">
      <c r="A85" s="282" t="s">
        <v>1568</v>
      </c>
      <c r="B85" s="279"/>
      <c r="C85" s="280"/>
      <c r="D85" s="279"/>
      <c r="E85" s="281"/>
    </row>
    <row r="86" spans="1:5" ht="15.75">
      <c r="A86" s="282" t="s">
        <v>1569</v>
      </c>
      <c r="B86" s="279"/>
      <c r="C86" s="280"/>
      <c r="D86" s="279"/>
      <c r="E86" s="281"/>
    </row>
    <row r="87" spans="1:5" ht="31.5">
      <c r="A87" s="282" t="s">
        <v>1570</v>
      </c>
      <c r="B87" s="279"/>
      <c r="C87" s="280"/>
      <c r="D87" s="279"/>
      <c r="E87" s="281"/>
    </row>
    <row r="88" spans="1:5" ht="15.75">
      <c r="A88" s="282" t="s">
        <v>1571</v>
      </c>
      <c r="B88" s="279"/>
      <c r="C88" s="280"/>
      <c r="D88" s="279"/>
      <c r="E88" s="281"/>
    </row>
    <row r="89" spans="1:5" ht="31.5">
      <c r="A89" s="282" t="s">
        <v>1572</v>
      </c>
      <c r="B89" s="279"/>
      <c r="C89" s="280"/>
      <c r="D89" s="279"/>
      <c r="E89" s="281"/>
    </row>
    <row r="90" spans="1:5" ht="19.5" customHeight="1">
      <c r="A90" s="282" t="s">
        <v>1573</v>
      </c>
      <c r="B90" s="279"/>
      <c r="C90" s="280"/>
      <c r="D90" s="279"/>
      <c r="E90" s="281"/>
    </row>
    <row r="91" spans="1:5" ht="110.25">
      <c r="A91" s="282" t="s">
        <v>1574</v>
      </c>
      <c r="B91" s="279"/>
      <c r="C91" s="280"/>
      <c r="D91" s="279"/>
      <c r="E91" s="281"/>
    </row>
    <row r="92" spans="1:5" ht="81.75" customHeight="1" thickBot="1">
      <c r="A92" s="285" t="s">
        <v>1575</v>
      </c>
      <c r="B92" s="279"/>
      <c r="C92" s="280"/>
      <c r="D92" s="279"/>
      <c r="E92" s="281"/>
    </row>
    <row r="93" spans="1:5" ht="15.75" thickTop="1"/>
  </sheetData>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rowBreaks count="4" manualBreakCount="4">
    <brk id="27" max="16383" man="1"/>
    <brk id="47" max="16383" man="1"/>
    <brk id="68" max="16383" man="1"/>
    <brk id="8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138"/>
  <sheetViews>
    <sheetView view="pageBreakPreview" zoomScale="89" zoomScaleNormal="100" zoomScaleSheetLayoutView="89" zoomScalePageLayoutView="70" workbookViewId="0">
      <selection activeCell="B5" sqref="B5"/>
    </sheetView>
  </sheetViews>
  <sheetFormatPr defaultColWidth="9.140625" defaultRowHeight="15"/>
  <cols>
    <col min="1" max="1" width="8.140625" style="222" bestFit="1" customWidth="1"/>
    <col min="2" max="2" width="52.7109375" style="222" customWidth="1"/>
    <col min="3" max="4" width="6.85546875" style="222" bestFit="1" customWidth="1"/>
    <col min="5" max="6" width="10.5703125" style="222" customWidth="1"/>
    <col min="7" max="16384" width="9.140625" style="222"/>
  </cols>
  <sheetData>
    <row r="1" spans="1:6" s="843" customFormat="1" ht="12" thickBot="1">
      <c r="A1" s="838" t="s">
        <v>2671</v>
      </c>
      <c r="B1" s="839" t="s">
        <v>2672</v>
      </c>
      <c r="C1" s="840" t="s">
        <v>2673</v>
      </c>
      <c r="D1" s="841" t="s">
        <v>2674</v>
      </c>
      <c r="E1" s="840" t="s">
        <v>2675</v>
      </c>
      <c r="F1" s="842" t="s">
        <v>2676</v>
      </c>
    </row>
    <row r="2" spans="1:6" s="843" customFormat="1" ht="12" thickTop="1">
      <c r="A2" s="876"/>
      <c r="B2" s="876"/>
      <c r="C2" s="877"/>
      <c r="D2" s="878"/>
      <c r="E2" s="877"/>
      <c r="F2" s="879"/>
    </row>
    <row r="3" spans="1:6" ht="16.5" thickBot="1">
      <c r="A3" s="51" t="s">
        <v>2757</v>
      </c>
      <c r="B3" s="72" t="s">
        <v>2372</v>
      </c>
    </row>
    <row r="4" spans="1:6" ht="17.25" thickTop="1" thickBot="1">
      <c r="A4" s="1135" t="s">
        <v>2716</v>
      </c>
      <c r="B4" s="1136"/>
      <c r="C4" s="1136"/>
      <c r="D4" s="1136"/>
      <c r="E4" s="1136"/>
      <c r="F4" s="1137"/>
    </row>
    <row r="5" spans="1:6" ht="284.25" thickTop="1">
      <c r="A5" s="699" t="s">
        <v>1576</v>
      </c>
      <c r="B5" s="700" t="s">
        <v>1601</v>
      </c>
      <c r="C5" s="701" t="s">
        <v>13</v>
      </c>
      <c r="D5" s="702">
        <v>4</v>
      </c>
      <c r="E5" s="728"/>
      <c r="F5" s="701">
        <f>D5*E5</f>
        <v>0</v>
      </c>
    </row>
    <row r="6" spans="1:6" ht="15.75">
      <c r="A6" s="703"/>
      <c r="B6" s="704"/>
      <c r="C6" s="703"/>
      <c r="D6" s="705"/>
      <c r="E6" s="729"/>
      <c r="F6" s="706"/>
    </row>
    <row r="7" spans="1:6" ht="236.25">
      <c r="A7" s="703" t="s">
        <v>1579</v>
      </c>
      <c r="B7" s="704" t="s">
        <v>1603</v>
      </c>
      <c r="C7" s="706" t="s">
        <v>13</v>
      </c>
      <c r="D7" s="707">
        <v>4</v>
      </c>
      <c r="E7" s="730"/>
      <c r="F7" s="706">
        <f t="shared" ref="F7:F45" si="0">D7*E7</f>
        <v>0</v>
      </c>
    </row>
    <row r="8" spans="1:6" ht="15.75">
      <c r="A8" s="703"/>
      <c r="B8" s="704"/>
      <c r="C8" s="703"/>
      <c r="D8" s="705"/>
      <c r="E8" s="729"/>
      <c r="F8" s="706">
        <f t="shared" si="0"/>
        <v>0</v>
      </c>
    </row>
    <row r="9" spans="1:6" ht="141.75">
      <c r="A9" s="703" t="s">
        <v>1581</v>
      </c>
      <c r="B9" s="704" t="s">
        <v>1605</v>
      </c>
      <c r="C9" s="706" t="s">
        <v>13</v>
      </c>
      <c r="D9" s="707">
        <v>2</v>
      </c>
      <c r="E9" s="730"/>
      <c r="F9" s="706">
        <f t="shared" si="0"/>
        <v>0</v>
      </c>
    </row>
    <row r="10" spans="1:6" ht="15.75">
      <c r="A10" s="703"/>
      <c r="B10" s="704"/>
      <c r="C10" s="703"/>
      <c r="D10" s="705"/>
      <c r="E10" s="729"/>
      <c r="F10" s="706"/>
    </row>
    <row r="11" spans="1:6" ht="173.25">
      <c r="A11" s="703" t="s">
        <v>1585</v>
      </c>
      <c r="B11" s="704" t="s">
        <v>1607</v>
      </c>
      <c r="C11" s="703"/>
      <c r="D11" s="705"/>
      <c r="E11" s="729"/>
      <c r="F11" s="706"/>
    </row>
    <row r="12" spans="1:6" ht="126">
      <c r="A12" s="703"/>
      <c r="B12" s="704" t="s">
        <v>1608</v>
      </c>
      <c r="C12" s="706" t="s">
        <v>13</v>
      </c>
      <c r="D12" s="707">
        <v>4</v>
      </c>
      <c r="E12" s="730"/>
      <c r="F12" s="706">
        <f t="shared" si="0"/>
        <v>0</v>
      </c>
    </row>
    <row r="13" spans="1:6" ht="78.75">
      <c r="A13" s="703"/>
      <c r="B13" s="704" t="s">
        <v>1609</v>
      </c>
      <c r="C13" s="706" t="s">
        <v>13</v>
      </c>
      <c r="D13" s="707">
        <v>2</v>
      </c>
      <c r="E13" s="730"/>
      <c r="F13" s="706">
        <f t="shared" si="0"/>
        <v>0</v>
      </c>
    </row>
    <row r="14" spans="1:6" ht="110.25">
      <c r="A14" s="703"/>
      <c r="B14" s="704" t="s">
        <v>1610</v>
      </c>
      <c r="C14" s="706" t="s">
        <v>13</v>
      </c>
      <c r="D14" s="707">
        <v>4</v>
      </c>
      <c r="E14" s="730"/>
      <c r="F14" s="706">
        <f t="shared" si="0"/>
        <v>0</v>
      </c>
    </row>
    <row r="15" spans="1:6" ht="15.75">
      <c r="A15" s="703"/>
      <c r="B15" s="704"/>
      <c r="C15" s="703"/>
      <c r="D15" s="705"/>
      <c r="E15" s="729"/>
      <c r="F15" s="706"/>
    </row>
    <row r="16" spans="1:6" ht="173.25">
      <c r="A16" s="703" t="s">
        <v>1588</v>
      </c>
      <c r="B16" s="704" t="s">
        <v>1612</v>
      </c>
      <c r="C16" s="703"/>
      <c r="D16" s="705"/>
      <c r="E16" s="729"/>
      <c r="F16" s="706"/>
    </row>
    <row r="17" spans="1:6" ht="31.5">
      <c r="A17" s="703"/>
      <c r="B17" s="710" t="s">
        <v>1613</v>
      </c>
      <c r="C17" s="706"/>
      <c r="D17" s="707"/>
      <c r="E17" s="730"/>
      <c r="F17" s="706"/>
    </row>
    <row r="18" spans="1:6" ht="31.5">
      <c r="A18" s="703"/>
      <c r="B18" s="711" t="s">
        <v>1614</v>
      </c>
      <c r="C18" s="706"/>
      <c r="D18" s="707"/>
      <c r="E18" s="730"/>
      <c r="F18" s="706"/>
    </row>
    <row r="19" spans="1:6" ht="236.25">
      <c r="A19" s="703"/>
      <c r="B19" s="711" t="s">
        <v>1615</v>
      </c>
      <c r="C19" s="706"/>
      <c r="D19" s="707"/>
      <c r="E19" s="730"/>
      <c r="F19" s="706"/>
    </row>
    <row r="20" spans="1:6" ht="15.75">
      <c r="A20" s="703"/>
      <c r="B20" s="711" t="s">
        <v>1616</v>
      </c>
      <c r="C20" s="706"/>
      <c r="D20" s="707"/>
      <c r="E20" s="730"/>
      <c r="F20" s="706"/>
    </row>
    <row r="21" spans="1:6" ht="15.75">
      <c r="A21" s="703"/>
      <c r="B21" s="711" t="s">
        <v>1617</v>
      </c>
      <c r="C21" s="706"/>
      <c r="D21" s="707"/>
      <c r="E21" s="730"/>
      <c r="F21" s="706"/>
    </row>
    <row r="22" spans="1:6" ht="15.75">
      <c r="A22" s="703"/>
      <c r="B22" s="711" t="s">
        <v>1618</v>
      </c>
      <c r="C22" s="706"/>
      <c r="D22" s="707"/>
      <c r="E22" s="730"/>
      <c r="F22" s="706"/>
    </row>
    <row r="23" spans="1:6" ht="15.75">
      <c r="A23" s="703"/>
      <c r="B23" s="710" t="s">
        <v>1619</v>
      </c>
      <c r="C23" s="706" t="s">
        <v>1578</v>
      </c>
      <c r="D23" s="707">
        <v>1</v>
      </c>
      <c r="E23" s="730"/>
      <c r="F23" s="706">
        <f t="shared" si="0"/>
        <v>0</v>
      </c>
    </row>
    <row r="24" spans="1:6" ht="15.75">
      <c r="A24" s="703"/>
      <c r="B24" s="704"/>
      <c r="C24" s="706"/>
      <c r="D24" s="707"/>
      <c r="E24" s="730"/>
      <c r="F24" s="706"/>
    </row>
    <row r="25" spans="1:6" ht="47.25">
      <c r="A25" s="703"/>
      <c r="B25" s="711" t="s">
        <v>1620</v>
      </c>
      <c r="C25" s="703"/>
      <c r="D25" s="705"/>
      <c r="E25" s="729"/>
      <c r="F25" s="706"/>
    </row>
    <row r="26" spans="1:6" ht="157.5">
      <c r="A26" s="703"/>
      <c r="B26" s="711" t="s">
        <v>1621</v>
      </c>
      <c r="C26" s="703"/>
      <c r="D26" s="705"/>
      <c r="E26" s="729"/>
      <c r="F26" s="706"/>
    </row>
    <row r="27" spans="1:6" ht="94.5">
      <c r="A27" s="703"/>
      <c r="B27" s="711" t="s">
        <v>1622</v>
      </c>
      <c r="C27" s="703"/>
      <c r="D27" s="705"/>
      <c r="E27" s="729"/>
      <c r="F27" s="706"/>
    </row>
    <row r="28" spans="1:6" ht="15.75">
      <c r="A28" s="703"/>
      <c r="B28" s="712" t="s">
        <v>1623</v>
      </c>
      <c r="C28" s="703"/>
      <c r="D28" s="705"/>
      <c r="E28" s="729"/>
      <c r="F28" s="706"/>
    </row>
    <row r="29" spans="1:6" ht="15.75">
      <c r="A29" s="703"/>
      <c r="B29" s="704"/>
      <c r="C29" s="706" t="s">
        <v>1578</v>
      </c>
      <c r="D29" s="707">
        <v>1</v>
      </c>
      <c r="E29" s="729"/>
      <c r="F29" s="706">
        <f t="shared" si="0"/>
        <v>0</v>
      </c>
    </row>
    <row r="30" spans="1:6" ht="15.75">
      <c r="A30" s="703"/>
      <c r="B30" s="704"/>
      <c r="C30" s="703"/>
      <c r="D30" s="705"/>
      <c r="E30" s="729"/>
      <c r="F30" s="706"/>
    </row>
    <row r="31" spans="1:6" ht="110.25">
      <c r="A31" s="703" t="s">
        <v>1592</v>
      </c>
      <c r="B31" s="704" t="s">
        <v>1625</v>
      </c>
      <c r="C31" s="703"/>
      <c r="D31" s="705"/>
      <c r="E31" s="729"/>
      <c r="F31" s="706"/>
    </row>
    <row r="32" spans="1:6" ht="47.25">
      <c r="A32" s="703"/>
      <c r="B32" s="704" t="s">
        <v>1626</v>
      </c>
      <c r="C32" s="706" t="s">
        <v>13</v>
      </c>
      <c r="D32" s="707">
        <v>2</v>
      </c>
      <c r="E32" s="730"/>
      <c r="F32" s="706">
        <f t="shared" si="0"/>
        <v>0</v>
      </c>
    </row>
    <row r="33" spans="1:6" ht="94.5">
      <c r="A33" s="703"/>
      <c r="B33" s="704" t="s">
        <v>1627</v>
      </c>
      <c r="C33" s="706" t="s">
        <v>13</v>
      </c>
      <c r="D33" s="707">
        <v>4</v>
      </c>
      <c r="E33" s="730"/>
      <c r="F33" s="706">
        <f t="shared" si="0"/>
        <v>0</v>
      </c>
    </row>
    <row r="34" spans="1:6" ht="15.75">
      <c r="A34" s="703"/>
      <c r="B34" s="704"/>
      <c r="C34" s="703"/>
      <c r="D34" s="705"/>
      <c r="E34" s="729"/>
      <c r="F34" s="706"/>
    </row>
    <row r="35" spans="1:6" ht="94.5">
      <c r="A35" s="703" t="s">
        <v>1595</v>
      </c>
      <c r="B35" s="704" t="s">
        <v>1629</v>
      </c>
      <c r="C35" s="703"/>
      <c r="D35" s="705"/>
      <c r="E35" s="729"/>
      <c r="F35" s="706"/>
    </row>
    <row r="36" spans="1:6" ht="47.25">
      <c r="A36" s="703"/>
      <c r="B36" s="704" t="s">
        <v>1630</v>
      </c>
      <c r="C36" s="706" t="s">
        <v>13</v>
      </c>
      <c r="D36" s="707">
        <v>4</v>
      </c>
      <c r="E36" s="730"/>
      <c r="F36" s="706">
        <f t="shared" si="0"/>
        <v>0</v>
      </c>
    </row>
    <row r="37" spans="1:6" ht="63">
      <c r="A37" s="703"/>
      <c r="B37" s="704" t="s">
        <v>1631</v>
      </c>
      <c r="C37" s="706" t="s">
        <v>13</v>
      </c>
      <c r="D37" s="707">
        <v>1</v>
      </c>
      <c r="E37" s="730"/>
      <c r="F37" s="706">
        <f t="shared" si="0"/>
        <v>0</v>
      </c>
    </row>
    <row r="38" spans="1:6" ht="15.75">
      <c r="A38" s="703"/>
      <c r="B38" s="704" t="s">
        <v>1632</v>
      </c>
      <c r="C38" s="706" t="s">
        <v>13</v>
      </c>
      <c r="D38" s="707">
        <v>4</v>
      </c>
      <c r="E38" s="730"/>
      <c r="F38" s="706">
        <f t="shared" si="0"/>
        <v>0</v>
      </c>
    </row>
    <row r="39" spans="1:6" ht="15.75">
      <c r="A39" s="703"/>
      <c r="B39" s="704" t="s">
        <v>1633</v>
      </c>
      <c r="C39" s="706" t="s">
        <v>13</v>
      </c>
      <c r="D39" s="707">
        <v>4</v>
      </c>
      <c r="E39" s="730"/>
      <c r="F39" s="706">
        <f t="shared" si="0"/>
        <v>0</v>
      </c>
    </row>
    <row r="40" spans="1:6" ht="31.5">
      <c r="A40" s="703"/>
      <c r="B40" s="704" t="s">
        <v>1634</v>
      </c>
      <c r="C40" s="706" t="s">
        <v>13</v>
      </c>
      <c r="D40" s="707">
        <v>5</v>
      </c>
      <c r="E40" s="730"/>
      <c r="F40" s="706">
        <f t="shared" si="0"/>
        <v>0</v>
      </c>
    </row>
    <row r="41" spans="1:6" ht="31.5">
      <c r="A41" s="703"/>
      <c r="B41" s="704" t="s">
        <v>1635</v>
      </c>
      <c r="C41" s="706" t="s">
        <v>13</v>
      </c>
      <c r="D41" s="707">
        <v>4</v>
      </c>
      <c r="E41" s="730"/>
      <c r="F41" s="706">
        <f>D41*E41</f>
        <v>0</v>
      </c>
    </row>
    <row r="42" spans="1:6" ht="15.75">
      <c r="A42" s="703"/>
      <c r="B42" s="704"/>
      <c r="C42" s="703"/>
      <c r="D42" s="705"/>
      <c r="E42" s="729"/>
      <c r="F42" s="706"/>
    </row>
    <row r="43" spans="1:6" ht="409.5">
      <c r="A43" s="703" t="s">
        <v>1597</v>
      </c>
      <c r="B43" s="704" t="s">
        <v>1637</v>
      </c>
      <c r="C43" s="706" t="s">
        <v>13</v>
      </c>
      <c r="D43" s="707">
        <v>5</v>
      </c>
      <c r="E43" s="730"/>
      <c r="F43" s="706">
        <f t="shared" si="0"/>
        <v>0</v>
      </c>
    </row>
    <row r="44" spans="1:6" ht="15.75">
      <c r="A44" s="703"/>
      <c r="B44" s="704"/>
      <c r="C44" s="703"/>
      <c r="D44" s="705"/>
      <c r="E44" s="729"/>
      <c r="F44" s="706"/>
    </row>
    <row r="45" spans="1:6" ht="15.75">
      <c r="A45" s="703" t="s">
        <v>2717</v>
      </c>
      <c r="B45" s="704" t="s">
        <v>1639</v>
      </c>
      <c r="C45" s="706" t="s">
        <v>13</v>
      </c>
      <c r="D45" s="707">
        <v>12</v>
      </c>
      <c r="E45" s="730"/>
      <c r="F45" s="706">
        <f t="shared" si="0"/>
        <v>0</v>
      </c>
    </row>
    <row r="46" spans="1:6" ht="15.75">
      <c r="A46" s="703"/>
      <c r="B46" s="704"/>
      <c r="C46" s="706"/>
      <c r="D46" s="707"/>
      <c r="E46" s="730"/>
      <c r="F46" s="706"/>
    </row>
    <row r="47" spans="1:6" ht="24" customHeight="1">
      <c r="A47" s="872"/>
      <c r="B47" s="873" t="s">
        <v>2718</v>
      </c>
      <c r="C47" s="1138"/>
      <c r="D47" s="1138"/>
      <c r="E47" s="1138"/>
      <c r="F47" s="874">
        <f>SUM(F5:F45)</f>
        <v>0</v>
      </c>
    </row>
    <row r="48" spans="1:6" ht="36" customHeight="1" thickBot="1">
      <c r="A48" s="708"/>
      <c r="B48" s="709"/>
      <c r="C48" s="734"/>
      <c r="D48" s="734"/>
      <c r="E48" s="734"/>
      <c r="F48" s="735"/>
    </row>
    <row r="49" spans="1:6" ht="17.25" thickTop="1" thickBot="1">
      <c r="A49" s="1135" t="s">
        <v>2719</v>
      </c>
      <c r="B49" s="1136"/>
      <c r="C49" s="1136"/>
      <c r="D49" s="1136"/>
      <c r="E49" s="1136"/>
      <c r="F49" s="1137"/>
    </row>
    <row r="50" spans="1:6" ht="158.25" thickTop="1">
      <c r="A50" s="699" t="s">
        <v>1600</v>
      </c>
      <c r="B50" s="700" t="s">
        <v>1641</v>
      </c>
      <c r="C50" s="701"/>
      <c r="D50" s="702"/>
      <c r="E50" s="728"/>
      <c r="F50" s="701"/>
    </row>
    <row r="51" spans="1:6" ht="15.75">
      <c r="A51" s="703"/>
      <c r="B51" s="704" t="s">
        <v>1642</v>
      </c>
      <c r="C51" s="706" t="s">
        <v>1125</v>
      </c>
      <c r="D51" s="707">
        <v>10</v>
      </c>
      <c r="E51" s="730"/>
      <c r="F51" s="706">
        <f>D51*E51</f>
        <v>0</v>
      </c>
    </row>
    <row r="52" spans="1:6" ht="15.75">
      <c r="A52" s="703"/>
      <c r="B52" s="704" t="s">
        <v>1590</v>
      </c>
      <c r="C52" s="706" t="s">
        <v>1125</v>
      </c>
      <c r="D52" s="707">
        <v>35</v>
      </c>
      <c r="E52" s="730"/>
      <c r="F52" s="706">
        <f t="shared" ref="F52:F83" si="1">D52*E52</f>
        <v>0</v>
      </c>
    </row>
    <row r="53" spans="1:6" ht="15.75">
      <c r="A53" s="703"/>
      <c r="B53" s="704" t="s">
        <v>1591</v>
      </c>
      <c r="C53" s="706" t="s">
        <v>1125</v>
      </c>
      <c r="D53" s="707">
        <v>35</v>
      </c>
      <c r="E53" s="730"/>
      <c r="F53" s="706">
        <f t="shared" si="1"/>
        <v>0</v>
      </c>
    </row>
    <row r="54" spans="1:6" ht="15.75">
      <c r="A54" s="703"/>
      <c r="B54" s="704"/>
      <c r="C54" s="706"/>
      <c r="D54" s="707"/>
      <c r="E54" s="730"/>
      <c r="F54" s="706"/>
    </row>
    <row r="55" spans="1:6" ht="110.25">
      <c r="A55" s="703" t="s">
        <v>1602</v>
      </c>
      <c r="B55" s="704" t="s">
        <v>1644</v>
      </c>
      <c r="C55" s="706"/>
      <c r="D55" s="707"/>
      <c r="E55" s="730"/>
      <c r="F55" s="706"/>
    </row>
    <row r="56" spans="1:6" ht="15.75">
      <c r="A56" s="703"/>
      <c r="B56" s="704" t="s">
        <v>1642</v>
      </c>
      <c r="C56" s="706" t="s">
        <v>1125</v>
      </c>
      <c r="D56" s="707">
        <v>10</v>
      </c>
      <c r="E56" s="730"/>
      <c r="F56" s="706">
        <f t="shared" si="1"/>
        <v>0</v>
      </c>
    </row>
    <row r="57" spans="1:6" ht="15.75">
      <c r="A57" s="703"/>
      <c r="B57" s="704" t="s">
        <v>1590</v>
      </c>
      <c r="C57" s="706" t="s">
        <v>1125</v>
      </c>
      <c r="D57" s="707">
        <v>35</v>
      </c>
      <c r="E57" s="730"/>
      <c r="F57" s="706">
        <f t="shared" si="1"/>
        <v>0</v>
      </c>
    </row>
    <row r="58" spans="1:6" ht="15.75">
      <c r="A58" s="703"/>
      <c r="B58" s="704" t="s">
        <v>1591</v>
      </c>
      <c r="C58" s="706" t="s">
        <v>1125</v>
      </c>
      <c r="D58" s="707">
        <v>35</v>
      </c>
      <c r="E58" s="730"/>
      <c r="F58" s="706">
        <f t="shared" si="1"/>
        <v>0</v>
      </c>
    </row>
    <row r="59" spans="1:6" ht="15.75">
      <c r="A59" s="703"/>
      <c r="B59" s="704"/>
      <c r="C59" s="706"/>
      <c r="D59" s="707"/>
      <c r="E59" s="730"/>
      <c r="F59" s="706"/>
    </row>
    <row r="60" spans="1:6" ht="31.5">
      <c r="A60" s="703" t="s">
        <v>1604</v>
      </c>
      <c r="B60" s="704" t="s">
        <v>1646</v>
      </c>
      <c r="C60" s="706"/>
      <c r="D60" s="707"/>
      <c r="E60" s="730"/>
      <c r="F60" s="706"/>
    </row>
    <row r="61" spans="1:6" ht="15.75">
      <c r="A61" s="703"/>
      <c r="B61" s="704" t="s">
        <v>1647</v>
      </c>
      <c r="C61" s="706" t="s">
        <v>13</v>
      </c>
      <c r="D61" s="707">
        <v>1</v>
      </c>
      <c r="E61" s="730"/>
      <c r="F61" s="706">
        <f t="shared" si="1"/>
        <v>0</v>
      </c>
    </row>
    <row r="62" spans="1:6" ht="15.75">
      <c r="A62" s="703"/>
      <c r="B62" s="704" t="s">
        <v>1648</v>
      </c>
      <c r="C62" s="706" t="s">
        <v>13</v>
      </c>
      <c r="D62" s="707">
        <v>3</v>
      </c>
      <c r="E62" s="730"/>
      <c r="F62" s="706">
        <f t="shared" si="1"/>
        <v>0</v>
      </c>
    </row>
    <row r="63" spans="1:6" ht="15.75">
      <c r="A63" s="703"/>
      <c r="B63" s="704" t="s">
        <v>1649</v>
      </c>
      <c r="C63" s="706" t="s">
        <v>13</v>
      </c>
      <c r="D63" s="707">
        <v>2</v>
      </c>
      <c r="E63" s="730"/>
      <c r="F63" s="706">
        <f t="shared" si="1"/>
        <v>0</v>
      </c>
    </row>
    <row r="64" spans="1:6" ht="15.75">
      <c r="A64" s="703"/>
      <c r="B64" s="713"/>
      <c r="C64" s="706"/>
      <c r="D64" s="707"/>
      <c r="E64" s="730"/>
      <c r="F64" s="706"/>
    </row>
    <row r="65" spans="1:6" ht="31.5">
      <c r="A65" s="703" t="s">
        <v>1606</v>
      </c>
      <c r="B65" s="704" t="s">
        <v>1651</v>
      </c>
      <c r="C65" s="706"/>
      <c r="D65" s="707"/>
      <c r="E65" s="730"/>
      <c r="F65" s="706"/>
    </row>
    <row r="66" spans="1:6" ht="15.75">
      <c r="A66" s="703"/>
      <c r="B66" s="704" t="s">
        <v>1649</v>
      </c>
      <c r="C66" s="706" t="s">
        <v>13</v>
      </c>
      <c r="D66" s="707">
        <v>2</v>
      </c>
      <c r="E66" s="730"/>
      <c r="F66" s="706">
        <f t="shared" si="1"/>
        <v>0</v>
      </c>
    </row>
    <row r="67" spans="1:6" ht="15.75">
      <c r="A67" s="703"/>
      <c r="B67" s="704"/>
      <c r="C67" s="706"/>
      <c r="D67" s="707"/>
      <c r="E67" s="730"/>
      <c r="F67" s="706"/>
    </row>
    <row r="68" spans="1:6" ht="78.75">
      <c r="A68" s="703" t="s">
        <v>1611</v>
      </c>
      <c r="B68" s="704" t="s">
        <v>1653</v>
      </c>
      <c r="C68" s="706" t="s">
        <v>1578</v>
      </c>
      <c r="D68" s="707">
        <v>5</v>
      </c>
      <c r="E68" s="730"/>
      <c r="F68" s="706">
        <f t="shared" si="1"/>
        <v>0</v>
      </c>
    </row>
    <row r="69" spans="1:6" ht="15.75">
      <c r="A69" s="703"/>
      <c r="B69" s="704"/>
      <c r="C69" s="706"/>
      <c r="D69" s="707"/>
      <c r="E69" s="730"/>
      <c r="F69" s="706"/>
    </row>
    <row r="70" spans="1:6" ht="157.5">
      <c r="A70" s="703" t="s">
        <v>1624</v>
      </c>
      <c r="B70" s="704" t="s">
        <v>1655</v>
      </c>
      <c r="C70" s="706" t="s">
        <v>1125</v>
      </c>
      <c r="D70" s="707">
        <f>SUM(D51:D53)</f>
        <v>80</v>
      </c>
      <c r="E70" s="730"/>
      <c r="F70" s="706">
        <f t="shared" si="1"/>
        <v>0</v>
      </c>
    </row>
    <row r="71" spans="1:6" ht="15.75">
      <c r="A71" s="703"/>
      <c r="B71" s="704"/>
      <c r="C71" s="706"/>
      <c r="D71" s="707"/>
      <c r="E71" s="730"/>
      <c r="F71" s="706"/>
    </row>
    <row r="72" spans="1:6" ht="126">
      <c r="A72" s="703" t="s">
        <v>1628</v>
      </c>
      <c r="B72" s="704" t="s">
        <v>1657</v>
      </c>
      <c r="C72" s="706" t="s">
        <v>1125</v>
      </c>
      <c r="D72" s="707">
        <f>D70</f>
        <v>80</v>
      </c>
      <c r="E72" s="730"/>
      <c r="F72" s="706">
        <f t="shared" si="1"/>
        <v>0</v>
      </c>
    </row>
    <row r="73" spans="1:6" ht="15.75">
      <c r="A73" s="703"/>
      <c r="B73" s="704"/>
      <c r="C73" s="706"/>
      <c r="D73" s="707"/>
      <c r="E73" s="730"/>
      <c r="F73" s="706"/>
    </row>
    <row r="74" spans="1:6" ht="31.5">
      <c r="A74" s="703" t="s">
        <v>1636</v>
      </c>
      <c r="B74" s="704" t="s">
        <v>1659</v>
      </c>
      <c r="C74" s="706" t="s">
        <v>1578</v>
      </c>
      <c r="D74" s="707">
        <v>1</v>
      </c>
      <c r="E74" s="730"/>
      <c r="F74" s="706">
        <f t="shared" si="1"/>
        <v>0</v>
      </c>
    </row>
    <row r="75" spans="1:6" ht="15.75">
      <c r="A75" s="703"/>
      <c r="B75" s="704"/>
      <c r="C75" s="706"/>
      <c r="D75" s="707"/>
      <c r="E75" s="730"/>
      <c r="F75" s="706"/>
    </row>
    <row r="76" spans="1:6" ht="47.25">
      <c r="A76" s="703" t="s">
        <v>1638</v>
      </c>
      <c r="B76" s="704" t="s">
        <v>1661</v>
      </c>
      <c r="C76" s="714"/>
      <c r="D76" s="714"/>
      <c r="E76" s="730"/>
      <c r="F76" s="706"/>
    </row>
    <row r="77" spans="1:6" ht="15.75">
      <c r="A77" s="703"/>
      <c r="B77" s="704" t="s">
        <v>1662</v>
      </c>
      <c r="C77" s="706" t="s">
        <v>13</v>
      </c>
      <c r="D77" s="707">
        <v>2</v>
      </c>
      <c r="E77" s="730"/>
      <c r="F77" s="706">
        <f t="shared" si="1"/>
        <v>0</v>
      </c>
    </row>
    <row r="78" spans="1:6" ht="15.75">
      <c r="A78" s="703"/>
      <c r="B78" s="704"/>
      <c r="C78" s="706"/>
      <c r="D78" s="707"/>
      <c r="E78" s="730"/>
      <c r="F78" s="706"/>
    </row>
    <row r="79" spans="1:6" ht="110.25">
      <c r="A79" s="703" t="s">
        <v>2720</v>
      </c>
      <c r="B79" s="704" t="s">
        <v>1664</v>
      </c>
      <c r="C79" s="706" t="s">
        <v>1578</v>
      </c>
      <c r="D79" s="707">
        <v>1</v>
      </c>
      <c r="E79" s="730"/>
      <c r="F79" s="706">
        <f t="shared" si="1"/>
        <v>0</v>
      </c>
    </row>
    <row r="80" spans="1:6" ht="15.75">
      <c r="A80" s="703"/>
      <c r="B80" s="704"/>
      <c r="C80" s="706"/>
      <c r="D80" s="707"/>
      <c r="E80" s="730"/>
      <c r="F80" s="706"/>
    </row>
    <row r="81" spans="1:6" ht="78.75">
      <c r="A81" s="703" t="s">
        <v>2721</v>
      </c>
      <c r="B81" s="704" t="s">
        <v>1666</v>
      </c>
      <c r="C81" s="706" t="s">
        <v>13</v>
      </c>
      <c r="D81" s="707">
        <v>3</v>
      </c>
      <c r="E81" s="730"/>
      <c r="F81" s="706">
        <f t="shared" si="1"/>
        <v>0</v>
      </c>
    </row>
    <row r="82" spans="1:6" ht="15.75">
      <c r="A82" s="703"/>
      <c r="B82" s="704"/>
      <c r="C82" s="706"/>
      <c r="D82" s="707"/>
      <c r="E82" s="730"/>
      <c r="F82" s="706"/>
    </row>
    <row r="83" spans="1:6" ht="63">
      <c r="A83" s="703" t="s">
        <v>2722</v>
      </c>
      <c r="B83" s="704" t="s">
        <v>1667</v>
      </c>
      <c r="C83" s="715" t="s">
        <v>1578</v>
      </c>
      <c r="D83" s="716">
        <v>1</v>
      </c>
      <c r="E83" s="731"/>
      <c r="F83" s="706">
        <f t="shared" si="1"/>
        <v>0</v>
      </c>
    </row>
    <row r="84" spans="1:6" ht="15.75">
      <c r="A84" s="872"/>
      <c r="B84" s="873" t="s">
        <v>2723</v>
      </c>
      <c r="C84" s="1138"/>
      <c r="D84" s="1138"/>
      <c r="E84" s="1138"/>
      <c r="F84" s="874">
        <f>SUM(F50:F83)</f>
        <v>0</v>
      </c>
    </row>
    <row r="85" spans="1:6" ht="36" customHeight="1" thickBot="1">
      <c r="A85" s="708"/>
      <c r="B85" s="709"/>
      <c r="C85" s="734"/>
      <c r="D85" s="734"/>
      <c r="E85" s="734"/>
      <c r="F85" s="735"/>
    </row>
    <row r="86" spans="1:6" ht="17.25" thickTop="1" thickBot="1">
      <c r="A86" s="1135" t="s">
        <v>2724</v>
      </c>
      <c r="B86" s="1136"/>
      <c r="C86" s="1136"/>
      <c r="D86" s="1136"/>
      <c r="E86" s="1136"/>
      <c r="F86" s="1137"/>
    </row>
    <row r="87" spans="1:6" ht="205.5" thickTop="1">
      <c r="A87" s="699" t="s">
        <v>1640</v>
      </c>
      <c r="B87" s="700" t="s">
        <v>1669</v>
      </c>
      <c r="C87" s="701" t="s">
        <v>1578</v>
      </c>
      <c r="D87" s="702">
        <v>4</v>
      </c>
      <c r="E87" s="728"/>
      <c r="F87" s="701">
        <f>D87*E87</f>
        <v>0</v>
      </c>
    </row>
    <row r="88" spans="1:6" ht="15.75">
      <c r="A88" s="703"/>
      <c r="B88" s="704"/>
      <c r="C88" s="706"/>
      <c r="D88" s="707"/>
      <c r="E88" s="730"/>
      <c r="F88" s="706"/>
    </row>
    <row r="89" spans="1:6" ht="157.5">
      <c r="A89" s="703" t="s">
        <v>1643</v>
      </c>
      <c r="B89" s="704" t="s">
        <v>1671</v>
      </c>
      <c r="C89" s="706"/>
      <c r="D89" s="707"/>
      <c r="E89" s="730"/>
      <c r="F89" s="706"/>
    </row>
    <row r="90" spans="1:6" ht="15.75">
      <c r="A90" s="703"/>
      <c r="B90" s="704" t="s">
        <v>1672</v>
      </c>
      <c r="C90" s="706" t="s">
        <v>1578</v>
      </c>
      <c r="D90" s="707">
        <v>7</v>
      </c>
      <c r="E90" s="730"/>
      <c r="F90" s="706">
        <f t="shared" ref="F90:F103" si="2">D90*E90</f>
        <v>0</v>
      </c>
    </row>
    <row r="91" spans="1:6" ht="15.75">
      <c r="A91" s="703"/>
      <c r="B91" s="704"/>
      <c r="C91" s="706"/>
      <c r="D91" s="707"/>
      <c r="E91" s="730"/>
      <c r="F91" s="706"/>
    </row>
    <row r="92" spans="1:6" ht="210" customHeight="1">
      <c r="A92" s="703" t="s">
        <v>1645</v>
      </c>
      <c r="B92" s="704" t="s">
        <v>1674</v>
      </c>
      <c r="C92" s="706"/>
      <c r="D92" s="707"/>
      <c r="E92" s="730"/>
      <c r="F92" s="706"/>
    </row>
    <row r="93" spans="1:6" ht="15.75">
      <c r="A93" s="703"/>
      <c r="B93" s="704" t="s">
        <v>1584</v>
      </c>
      <c r="C93" s="706" t="s">
        <v>1125</v>
      </c>
      <c r="D93" s="707">
        <v>30</v>
      </c>
      <c r="E93" s="730"/>
      <c r="F93" s="706">
        <f t="shared" si="2"/>
        <v>0</v>
      </c>
    </row>
    <row r="94" spans="1:6" ht="15.75">
      <c r="A94" s="703"/>
      <c r="B94" s="704"/>
      <c r="C94" s="706"/>
      <c r="D94" s="707"/>
      <c r="E94" s="730"/>
      <c r="F94" s="706"/>
    </row>
    <row r="95" spans="1:6" ht="47.25">
      <c r="A95" s="703" t="s">
        <v>1650</v>
      </c>
      <c r="B95" s="704" t="s">
        <v>1676</v>
      </c>
      <c r="C95" s="706" t="s">
        <v>1125</v>
      </c>
      <c r="D95" s="707">
        <f>SUM(D93)</f>
        <v>30</v>
      </c>
      <c r="E95" s="730"/>
      <c r="F95" s="706">
        <f t="shared" si="2"/>
        <v>0</v>
      </c>
    </row>
    <row r="96" spans="1:6" ht="15.75">
      <c r="A96" s="703"/>
      <c r="B96" s="704"/>
      <c r="C96" s="706"/>
      <c r="D96" s="707"/>
      <c r="E96" s="730"/>
      <c r="F96" s="706"/>
    </row>
    <row r="97" spans="1:6" ht="126">
      <c r="A97" s="703" t="s">
        <v>1652</v>
      </c>
      <c r="B97" s="704" t="s">
        <v>1678</v>
      </c>
      <c r="C97" s="706" t="s">
        <v>1125</v>
      </c>
      <c r="D97" s="707">
        <f>D95</f>
        <v>30</v>
      </c>
      <c r="E97" s="730"/>
      <c r="F97" s="706">
        <f t="shared" si="2"/>
        <v>0</v>
      </c>
    </row>
    <row r="98" spans="1:6" ht="15.75">
      <c r="A98" s="703"/>
      <c r="B98" s="704"/>
      <c r="C98" s="706"/>
      <c r="D98" s="707"/>
      <c r="E98" s="730"/>
      <c r="F98" s="706"/>
    </row>
    <row r="99" spans="1:6" ht="110.25">
      <c r="A99" s="703" t="s">
        <v>1654</v>
      </c>
      <c r="B99" s="704" t="s">
        <v>1680</v>
      </c>
      <c r="C99" s="706" t="s">
        <v>1578</v>
      </c>
      <c r="D99" s="707">
        <v>1</v>
      </c>
      <c r="E99" s="730"/>
      <c r="F99" s="706">
        <f t="shared" si="2"/>
        <v>0</v>
      </c>
    </row>
    <row r="100" spans="1:6" ht="15.75">
      <c r="A100" s="703"/>
      <c r="B100" s="704"/>
      <c r="C100" s="706"/>
      <c r="D100" s="707"/>
      <c r="E100" s="730"/>
      <c r="F100" s="706"/>
    </row>
    <row r="101" spans="1:6" ht="63">
      <c r="A101" s="703" t="s">
        <v>1656</v>
      </c>
      <c r="B101" s="704" t="s">
        <v>1682</v>
      </c>
      <c r="C101" s="706" t="s">
        <v>1578</v>
      </c>
      <c r="D101" s="707">
        <v>1</v>
      </c>
      <c r="E101" s="730"/>
      <c r="F101" s="706">
        <f t="shared" si="2"/>
        <v>0</v>
      </c>
    </row>
    <row r="102" spans="1:6" ht="15.75">
      <c r="A102" s="703"/>
      <c r="B102" s="704"/>
      <c r="C102" s="706"/>
      <c r="D102" s="707"/>
      <c r="E102" s="730"/>
      <c r="F102" s="706"/>
    </row>
    <row r="103" spans="1:6" ht="94.5">
      <c r="A103" s="703" t="s">
        <v>1658</v>
      </c>
      <c r="B103" s="704" t="s">
        <v>1684</v>
      </c>
      <c r="C103" s="706" t="s">
        <v>1578</v>
      </c>
      <c r="D103" s="707">
        <v>1</v>
      </c>
      <c r="E103" s="730"/>
      <c r="F103" s="706">
        <f t="shared" si="2"/>
        <v>0</v>
      </c>
    </row>
    <row r="104" spans="1:6" ht="15.75">
      <c r="A104" s="703"/>
      <c r="B104" s="704"/>
      <c r="C104" s="706"/>
      <c r="D104" s="707"/>
      <c r="E104" s="730"/>
      <c r="F104" s="706"/>
    </row>
    <row r="105" spans="1:6" ht="15.75">
      <c r="A105" s="872"/>
      <c r="B105" s="1139" t="s">
        <v>2725</v>
      </c>
      <c r="C105" s="1139"/>
      <c r="D105" s="875"/>
      <c r="E105" s="875"/>
      <c r="F105" s="874">
        <f>SUM(F87:F104)</f>
        <v>0</v>
      </c>
    </row>
    <row r="106" spans="1:6" ht="36" customHeight="1" thickBot="1">
      <c r="A106" s="708"/>
      <c r="B106" s="709"/>
      <c r="C106" s="734"/>
      <c r="D106" s="734"/>
      <c r="E106" s="734"/>
      <c r="F106" s="735"/>
    </row>
    <row r="107" spans="1:6" ht="17.25" thickTop="1" thickBot="1">
      <c r="A107" s="1135" t="s">
        <v>2726</v>
      </c>
      <c r="B107" s="1136"/>
      <c r="C107" s="1136"/>
      <c r="D107" s="1136"/>
      <c r="E107" s="1136"/>
      <c r="F107" s="1137"/>
    </row>
    <row r="108" spans="1:6" ht="409.6" thickTop="1">
      <c r="A108" s="703" t="s">
        <v>1668</v>
      </c>
      <c r="B108" s="704" t="s">
        <v>1686</v>
      </c>
      <c r="C108" s="706"/>
      <c r="D108" s="707"/>
      <c r="E108" s="730"/>
      <c r="F108" s="706"/>
    </row>
    <row r="109" spans="1:6" ht="15.75">
      <c r="A109" s="703"/>
      <c r="B109" s="704" t="s">
        <v>1687</v>
      </c>
      <c r="C109" s="706"/>
      <c r="D109" s="707"/>
      <c r="E109" s="730"/>
      <c r="F109" s="706"/>
    </row>
    <row r="110" spans="1:6" ht="15.75">
      <c r="A110" s="703"/>
      <c r="B110" s="704" t="s">
        <v>1584</v>
      </c>
      <c r="C110" s="706" t="s">
        <v>1125</v>
      </c>
      <c r="D110" s="707">
        <v>20</v>
      </c>
      <c r="E110" s="730"/>
      <c r="F110" s="706">
        <f t="shared" ref="F110:F123" si="3">D110*E110</f>
        <v>0</v>
      </c>
    </row>
    <row r="111" spans="1:6" ht="15.75">
      <c r="A111" s="703"/>
      <c r="B111" s="704" t="s">
        <v>1688</v>
      </c>
      <c r="C111" s="706" t="s">
        <v>1125</v>
      </c>
      <c r="D111" s="707">
        <v>8</v>
      </c>
      <c r="E111" s="730"/>
      <c r="F111" s="706">
        <f t="shared" si="3"/>
        <v>0</v>
      </c>
    </row>
    <row r="112" spans="1:6" ht="15.75">
      <c r="A112" s="703"/>
      <c r="B112" s="704" t="s">
        <v>1689</v>
      </c>
      <c r="C112" s="706"/>
      <c r="D112" s="707"/>
      <c r="E112" s="730"/>
      <c r="F112" s="706"/>
    </row>
    <row r="113" spans="1:6" ht="15.75">
      <c r="A113" s="703"/>
      <c r="B113" s="704" t="s">
        <v>1688</v>
      </c>
      <c r="C113" s="706" t="s">
        <v>1125</v>
      </c>
      <c r="D113" s="707">
        <v>25</v>
      </c>
      <c r="E113" s="730"/>
      <c r="F113" s="706">
        <f t="shared" si="3"/>
        <v>0</v>
      </c>
    </row>
    <row r="114" spans="1:6" ht="15.75">
      <c r="A114" s="703"/>
      <c r="B114" s="704" t="s">
        <v>1690</v>
      </c>
      <c r="C114" s="706" t="s">
        <v>1125</v>
      </c>
      <c r="D114" s="707">
        <v>4</v>
      </c>
      <c r="E114" s="730"/>
      <c r="F114" s="706">
        <f t="shared" si="3"/>
        <v>0</v>
      </c>
    </row>
    <row r="115" spans="1:6" ht="15.75">
      <c r="A115" s="703"/>
      <c r="B115" s="704"/>
      <c r="C115" s="706"/>
      <c r="D115" s="707"/>
      <c r="E115" s="730"/>
      <c r="F115" s="706"/>
    </row>
    <row r="116" spans="1:6" ht="47.25">
      <c r="A116" s="703" t="s">
        <v>1670</v>
      </c>
      <c r="B116" s="704" t="s">
        <v>1692</v>
      </c>
      <c r="C116" s="706" t="s">
        <v>1125</v>
      </c>
      <c r="D116" s="707">
        <f>SUM(D110:D115)</f>
        <v>57</v>
      </c>
      <c r="E116" s="730"/>
      <c r="F116" s="706">
        <f t="shared" si="3"/>
        <v>0</v>
      </c>
    </row>
    <row r="117" spans="1:6" ht="15.75">
      <c r="A117" s="703"/>
      <c r="B117" s="704"/>
      <c r="C117" s="706"/>
      <c r="D117" s="707"/>
      <c r="E117" s="730"/>
      <c r="F117" s="706"/>
    </row>
    <row r="118" spans="1:6" ht="31.5">
      <c r="A118" s="703" t="s">
        <v>1673</v>
      </c>
      <c r="B118" s="704" t="s">
        <v>1694</v>
      </c>
      <c r="C118" s="706"/>
      <c r="D118" s="707"/>
      <c r="E118" s="730"/>
      <c r="F118" s="706"/>
    </row>
    <row r="119" spans="1:6" ht="15.75">
      <c r="A119" s="703"/>
      <c r="B119" s="704" t="s">
        <v>1587</v>
      </c>
      <c r="C119" s="706" t="s">
        <v>13</v>
      </c>
      <c r="D119" s="707">
        <v>2</v>
      </c>
      <c r="E119" s="730"/>
      <c r="F119" s="706">
        <f t="shared" si="3"/>
        <v>0</v>
      </c>
    </row>
    <row r="120" spans="1:6" ht="15.75">
      <c r="A120" s="703"/>
      <c r="B120" s="704"/>
      <c r="C120" s="706"/>
      <c r="D120" s="707"/>
      <c r="E120" s="730"/>
      <c r="F120" s="706"/>
    </row>
    <row r="121" spans="1:6" ht="78.75">
      <c r="A121" s="703" t="s">
        <v>1675</v>
      </c>
      <c r="B121" s="704" t="s">
        <v>1696</v>
      </c>
      <c r="C121" s="706" t="s">
        <v>13</v>
      </c>
      <c r="D121" s="707">
        <f>SUM(D114:D119)</f>
        <v>63</v>
      </c>
      <c r="E121" s="730"/>
      <c r="F121" s="706">
        <f t="shared" si="3"/>
        <v>0</v>
      </c>
    </row>
    <row r="122" spans="1:6" ht="15.75">
      <c r="A122" s="703"/>
      <c r="B122" s="704"/>
      <c r="C122" s="706"/>
      <c r="D122" s="707"/>
      <c r="E122" s="730"/>
      <c r="F122" s="706"/>
    </row>
    <row r="123" spans="1:6" ht="47.25">
      <c r="A123" s="703" t="s">
        <v>1677</v>
      </c>
      <c r="B123" s="704" t="s">
        <v>1698</v>
      </c>
      <c r="C123" s="706" t="s">
        <v>1578</v>
      </c>
      <c r="D123" s="707">
        <v>1</v>
      </c>
      <c r="E123" s="730"/>
      <c r="F123" s="706">
        <f t="shared" si="3"/>
        <v>0</v>
      </c>
    </row>
    <row r="124" spans="1:6" ht="15.75">
      <c r="A124" s="703"/>
      <c r="B124" s="704"/>
      <c r="C124" s="706"/>
      <c r="D124" s="707"/>
      <c r="E124" s="730"/>
      <c r="F124" s="706"/>
    </row>
    <row r="125" spans="1:6" ht="36" customHeight="1">
      <c r="A125" s="872"/>
      <c r="B125" s="1140" t="s">
        <v>2727</v>
      </c>
      <c r="C125" s="1140"/>
      <c r="D125" s="875"/>
      <c r="E125" s="875"/>
      <c r="F125" s="874">
        <f>SUM(F108:F124)</f>
        <v>0</v>
      </c>
    </row>
    <row r="126" spans="1:6" ht="17.25" customHeight="1" thickBot="1">
      <c r="A126" s="708"/>
      <c r="B126" s="709"/>
      <c r="C126" s="734"/>
      <c r="D126" s="734"/>
      <c r="E126" s="734"/>
      <c r="F126" s="735"/>
    </row>
    <row r="127" spans="1:6" ht="17.25" thickTop="1" thickBot="1">
      <c r="A127" s="1135" t="s">
        <v>1699</v>
      </c>
      <c r="B127" s="1136"/>
      <c r="C127" s="1136"/>
      <c r="D127" s="1136"/>
      <c r="E127" s="1136"/>
      <c r="F127" s="1137"/>
    </row>
    <row r="128" spans="1:6" ht="16.5" thickTop="1">
      <c r="A128" s="718"/>
      <c r="B128" s="719"/>
      <c r="C128" s="720"/>
      <c r="D128" s="720"/>
      <c r="E128" s="721"/>
      <c r="F128" s="721"/>
    </row>
    <row r="129" spans="1:6" ht="15.75">
      <c r="A129" s="718" t="s">
        <v>1700</v>
      </c>
      <c r="B129" s="1141" t="s">
        <v>1702</v>
      </c>
      <c r="C129" s="1141"/>
      <c r="D129" s="1141"/>
      <c r="E129" s="1141"/>
      <c r="F129" s="722">
        <f>F47</f>
        <v>0</v>
      </c>
    </row>
    <row r="130" spans="1:6" ht="15.75">
      <c r="A130" s="718"/>
      <c r="B130" s="719"/>
      <c r="C130" s="720"/>
      <c r="D130" s="720"/>
      <c r="E130" s="721"/>
      <c r="F130" s="721"/>
    </row>
    <row r="131" spans="1:6" ht="15.75">
      <c r="A131" s="718" t="s">
        <v>1459</v>
      </c>
      <c r="B131" s="1141" t="s">
        <v>1703</v>
      </c>
      <c r="C131" s="1141"/>
      <c r="D131" s="1141"/>
      <c r="E131" s="1141"/>
      <c r="F131" s="723">
        <f>F84</f>
        <v>0</v>
      </c>
    </row>
    <row r="132" spans="1:6" ht="15.75">
      <c r="A132" s="718"/>
      <c r="B132" s="719"/>
      <c r="C132" s="720"/>
      <c r="D132" s="720"/>
      <c r="E132" s="721"/>
      <c r="F132" s="721"/>
    </row>
    <row r="133" spans="1:6" ht="15.75">
      <c r="A133" s="718" t="s">
        <v>1461</v>
      </c>
      <c r="B133" s="1141" t="s">
        <v>1704</v>
      </c>
      <c r="C133" s="1141"/>
      <c r="D133" s="1141"/>
      <c r="E133" s="1141"/>
      <c r="F133" s="722">
        <f>F105</f>
        <v>0</v>
      </c>
    </row>
    <row r="134" spans="1:6" ht="15.75">
      <c r="A134" s="718"/>
      <c r="B134" s="719"/>
      <c r="C134" s="720"/>
      <c r="D134" s="720"/>
      <c r="E134" s="721"/>
      <c r="F134" s="721"/>
    </row>
    <row r="135" spans="1:6" ht="15.75">
      <c r="A135" s="718" t="s">
        <v>1463</v>
      </c>
      <c r="B135" s="1141" t="s">
        <v>1705</v>
      </c>
      <c r="C135" s="1141"/>
      <c r="D135" s="1141"/>
      <c r="E135" s="1141"/>
      <c r="F135" s="722">
        <f>F125</f>
        <v>0</v>
      </c>
    </row>
    <row r="136" spans="1:6" ht="15.75">
      <c r="A136" s="718"/>
      <c r="B136" s="719"/>
      <c r="C136" s="720"/>
      <c r="D136" s="720"/>
      <c r="E136" s="721"/>
      <c r="F136" s="721"/>
    </row>
    <row r="137" spans="1:6" ht="15.75">
      <c r="A137" s="718"/>
      <c r="B137" s="1142" t="s">
        <v>1599</v>
      </c>
      <c r="C137" s="1142"/>
      <c r="D137" s="1142"/>
      <c r="E137" s="1142"/>
      <c r="F137" s="722">
        <f>SUM(F129:F135)</f>
        <v>0</v>
      </c>
    </row>
    <row r="138" spans="1:6" ht="15.75">
      <c r="A138" s="718"/>
      <c r="B138" s="725"/>
      <c r="C138" s="726"/>
      <c r="D138" s="727"/>
      <c r="E138" s="724"/>
      <c r="F138" s="721"/>
    </row>
  </sheetData>
  <mergeCells count="14">
    <mergeCell ref="B129:E129"/>
    <mergeCell ref="B131:E131"/>
    <mergeCell ref="B133:E133"/>
    <mergeCell ref="B135:E135"/>
    <mergeCell ref="B137:E137"/>
    <mergeCell ref="A127:F127"/>
    <mergeCell ref="A4:F4"/>
    <mergeCell ref="C47:E47"/>
    <mergeCell ref="A49:F49"/>
    <mergeCell ref="C84:E84"/>
    <mergeCell ref="A86:F86"/>
    <mergeCell ref="A107:F107"/>
    <mergeCell ref="B105:C105"/>
    <mergeCell ref="B125:C125"/>
  </mergeCells>
  <conditionalFormatting sqref="C47:C48 E127:E138">
    <cfRule type="cellIs" dxfId="8" priority="14" stopIfTrue="1" operator="between">
      <formula>0</formula>
      <formula>0</formula>
    </cfRule>
  </conditionalFormatting>
  <conditionalFormatting sqref="C84:C85">
    <cfRule type="cellIs" dxfId="7" priority="3" stopIfTrue="1" operator="between">
      <formula>0</formula>
      <formula>0</formula>
    </cfRule>
  </conditionalFormatting>
  <conditionalFormatting sqref="C106">
    <cfRule type="cellIs" dxfId="6" priority="2" stopIfTrue="1" operator="between">
      <formula>0</formula>
      <formula>0</formula>
    </cfRule>
  </conditionalFormatting>
  <conditionalFormatting sqref="C126">
    <cfRule type="cellIs" dxfId="5" priority="1" stopIfTrue="1" operator="between">
      <formula>0</formula>
      <formula>0</formula>
    </cfRule>
  </conditionalFormatting>
  <pageMargins left="0.94488188976377963" right="0.39370078740157483" top="0.39370078740157483" bottom="0.82677165354330717" header="0.19685039370078741" footer="0.31496062992125984"/>
  <pageSetup paperSize="9" scale="94" fitToHeight="0" orientation="portrait" r:id="rId1"/>
  <headerFooter>
    <oddFooter>Stranica &amp;P od &amp;N</oddFooter>
  </headerFooter>
  <rowBreaks count="5" manualBreakCount="5">
    <brk id="10" max="5" man="1"/>
    <brk id="18" max="5" man="1"/>
    <brk id="32" max="5" man="1"/>
    <brk id="42" max="5" man="1"/>
    <brk id="106"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115"/>
  <sheetViews>
    <sheetView view="pageBreakPreview" topLeftCell="A62" zoomScale="110" zoomScaleNormal="100" zoomScaleSheetLayoutView="110" workbookViewId="0">
      <selection activeCell="B67" sqref="B67"/>
    </sheetView>
  </sheetViews>
  <sheetFormatPr defaultColWidth="9.140625" defaultRowHeight="15"/>
  <cols>
    <col min="1" max="1" width="9.28515625" style="222" bestFit="1" customWidth="1"/>
    <col min="2" max="2" width="51.140625" style="222" customWidth="1"/>
    <col min="3" max="4" width="7" style="222" bestFit="1" customWidth="1"/>
    <col min="5" max="5" width="7.140625" style="222" customWidth="1"/>
    <col min="6" max="6" width="7.42578125" style="222" customWidth="1"/>
    <col min="7" max="16384" width="9.140625" style="222"/>
  </cols>
  <sheetData>
    <row r="1" spans="1:6" s="843" customFormat="1" ht="12" thickBot="1">
      <c r="A1" s="838" t="s">
        <v>2671</v>
      </c>
      <c r="B1" s="839" t="s">
        <v>2672</v>
      </c>
      <c r="C1" s="840" t="s">
        <v>2673</v>
      </c>
      <c r="D1" s="841" t="s">
        <v>2674</v>
      </c>
      <c r="E1" s="840" t="s">
        <v>2675</v>
      </c>
      <c r="F1" s="842" t="s">
        <v>2676</v>
      </c>
    </row>
    <row r="2" spans="1:6" s="843" customFormat="1" ht="12" thickTop="1">
      <c r="A2" s="876"/>
      <c r="B2" s="876"/>
      <c r="C2" s="877"/>
      <c r="D2" s="878"/>
      <c r="E2" s="877"/>
      <c r="F2" s="879"/>
    </row>
    <row r="3" spans="1:6" ht="15.75">
      <c r="A3" s="51" t="s">
        <v>2758</v>
      </c>
      <c r="B3" s="72" t="s">
        <v>2373</v>
      </c>
      <c r="C3" s="880"/>
      <c r="D3" s="880"/>
      <c r="E3" s="880"/>
      <c r="F3" s="880"/>
    </row>
    <row r="4" spans="1:6" ht="16.5" thickBot="1">
      <c r="A4" s="698"/>
      <c r="B4" s="698"/>
      <c r="C4" s="698"/>
      <c r="D4" s="698"/>
      <c r="E4" s="698"/>
      <c r="F4" s="698"/>
    </row>
    <row r="5" spans="1:6" ht="17.25" thickTop="1" thickBot="1">
      <c r="A5" s="1135" t="s">
        <v>2728</v>
      </c>
      <c r="B5" s="1136"/>
      <c r="C5" s="1136"/>
      <c r="D5" s="1136"/>
      <c r="E5" s="1136"/>
      <c r="F5" s="1137"/>
    </row>
    <row r="6" spans="1:6" ht="48" thickTop="1">
      <c r="A6" s="699" t="s">
        <v>1685</v>
      </c>
      <c r="B6" s="700" t="s">
        <v>1707</v>
      </c>
      <c r="C6" s="701"/>
      <c r="D6" s="702"/>
      <c r="E6" s="728"/>
      <c r="F6" s="701"/>
    </row>
    <row r="7" spans="1:6" ht="15.75">
      <c r="A7" s="703"/>
      <c r="B7" s="704" t="s">
        <v>1708</v>
      </c>
      <c r="C7" s="706" t="s">
        <v>1125</v>
      </c>
      <c r="D7" s="707">
        <v>25</v>
      </c>
      <c r="E7" s="730"/>
      <c r="F7" s="706">
        <f>D7*E7</f>
        <v>0</v>
      </c>
    </row>
    <row r="8" spans="1:6" ht="31.5">
      <c r="A8" s="703"/>
      <c r="B8" s="704" t="s">
        <v>1709</v>
      </c>
      <c r="C8" s="706" t="s">
        <v>1125</v>
      </c>
      <c r="D8" s="707">
        <v>10</v>
      </c>
      <c r="E8" s="730"/>
      <c r="F8" s="706">
        <f t="shared" ref="F8:F59" si="0">D8*E8</f>
        <v>0</v>
      </c>
    </row>
    <row r="9" spans="1:6" ht="15.75">
      <c r="A9" s="703"/>
      <c r="B9" s="704"/>
      <c r="C9" s="706"/>
      <c r="D9" s="707"/>
      <c r="E9" s="730"/>
      <c r="F9" s="706"/>
    </row>
    <row r="10" spans="1:6" ht="78.75">
      <c r="A10" s="703" t="s">
        <v>1691</v>
      </c>
      <c r="B10" s="704" t="s">
        <v>1711</v>
      </c>
      <c r="C10" s="706" t="s">
        <v>1578</v>
      </c>
      <c r="D10" s="707">
        <v>1</v>
      </c>
      <c r="E10" s="730"/>
      <c r="F10" s="706">
        <f t="shared" si="0"/>
        <v>0</v>
      </c>
    </row>
    <row r="11" spans="1:6" ht="15.75">
      <c r="A11" s="703"/>
      <c r="B11" s="704"/>
      <c r="C11" s="706"/>
      <c r="D11" s="707"/>
      <c r="E11" s="730"/>
      <c r="F11" s="706"/>
    </row>
    <row r="12" spans="1:6" ht="94.5">
      <c r="A12" s="703" t="s">
        <v>1693</v>
      </c>
      <c r="B12" s="704" t="s">
        <v>1713</v>
      </c>
      <c r="C12" s="706" t="s">
        <v>1578</v>
      </c>
      <c r="D12" s="707">
        <v>1</v>
      </c>
      <c r="E12" s="730"/>
      <c r="F12" s="706">
        <f t="shared" si="0"/>
        <v>0</v>
      </c>
    </row>
    <row r="13" spans="1:6" ht="15.75">
      <c r="A13" s="703"/>
      <c r="B13" s="704"/>
      <c r="C13" s="706"/>
      <c r="D13" s="707"/>
      <c r="E13" s="730"/>
      <c r="F13" s="706"/>
    </row>
    <row r="14" spans="1:6" ht="63">
      <c r="A14" s="703" t="s">
        <v>1695</v>
      </c>
      <c r="B14" s="704" t="s">
        <v>1715</v>
      </c>
      <c r="C14" s="706"/>
      <c r="D14" s="732"/>
      <c r="E14" s="730"/>
      <c r="F14" s="706"/>
    </row>
    <row r="15" spans="1:6" ht="126">
      <c r="A15" s="703"/>
      <c r="B15" s="704" t="s">
        <v>1716</v>
      </c>
      <c r="C15" s="706"/>
      <c r="D15" s="732"/>
      <c r="E15" s="730"/>
      <c r="F15" s="706"/>
    </row>
    <row r="16" spans="1:6" ht="15.75">
      <c r="A16" s="703"/>
      <c r="B16" s="704" t="s">
        <v>1717</v>
      </c>
      <c r="C16" s="706" t="s">
        <v>1125</v>
      </c>
      <c r="D16" s="706">
        <v>25</v>
      </c>
      <c r="E16" s="730"/>
      <c r="F16" s="706">
        <f t="shared" si="0"/>
        <v>0</v>
      </c>
    </row>
    <row r="17" spans="1:6" ht="15.75">
      <c r="A17" s="703"/>
      <c r="B17" s="704"/>
      <c r="C17" s="706"/>
      <c r="D17" s="707"/>
      <c r="E17" s="730"/>
      <c r="F17" s="706"/>
    </row>
    <row r="18" spans="1:6" ht="47.25">
      <c r="A18" s="703" t="s">
        <v>1697</v>
      </c>
      <c r="B18" s="704" t="s">
        <v>1719</v>
      </c>
      <c r="C18" s="706"/>
      <c r="D18" s="732"/>
      <c r="E18" s="730"/>
      <c r="F18" s="706"/>
    </row>
    <row r="19" spans="1:6" ht="126">
      <c r="A19" s="703"/>
      <c r="B19" s="704" t="s">
        <v>1716</v>
      </c>
      <c r="C19" s="706"/>
      <c r="D19" s="732"/>
      <c r="E19" s="730"/>
      <c r="F19" s="706"/>
    </row>
    <row r="20" spans="1:6" ht="15.75">
      <c r="A20" s="703"/>
      <c r="B20" s="704" t="s">
        <v>1720</v>
      </c>
      <c r="C20" s="706" t="s">
        <v>1125</v>
      </c>
      <c r="D20" s="706">
        <v>20</v>
      </c>
      <c r="E20" s="730"/>
      <c r="F20" s="706">
        <f t="shared" si="0"/>
        <v>0</v>
      </c>
    </row>
    <row r="21" spans="1:6" ht="15.75">
      <c r="A21" s="703"/>
      <c r="B21" s="704" t="s">
        <v>1721</v>
      </c>
      <c r="C21" s="706" t="s">
        <v>1125</v>
      </c>
      <c r="D21" s="706">
        <v>20</v>
      </c>
      <c r="E21" s="730"/>
      <c r="F21" s="706">
        <f t="shared" si="0"/>
        <v>0</v>
      </c>
    </row>
    <row r="22" spans="1:6" ht="15.75">
      <c r="A22" s="703"/>
      <c r="B22" s="704"/>
      <c r="C22" s="706"/>
      <c r="D22" s="732"/>
      <c r="E22" s="730"/>
      <c r="F22" s="706"/>
    </row>
    <row r="23" spans="1:6" ht="63">
      <c r="A23" s="703" t="s">
        <v>2181</v>
      </c>
      <c r="B23" s="704" t="s">
        <v>1723</v>
      </c>
      <c r="C23" s="706"/>
      <c r="D23" s="706"/>
      <c r="E23" s="730"/>
      <c r="F23" s="706"/>
    </row>
    <row r="24" spans="1:6" ht="15.75">
      <c r="A24" s="703"/>
      <c r="B24" s="704" t="s">
        <v>1724</v>
      </c>
      <c r="C24" s="706" t="s">
        <v>1578</v>
      </c>
      <c r="D24" s="707">
        <v>2</v>
      </c>
      <c r="E24" s="730"/>
      <c r="F24" s="706">
        <f t="shared" si="0"/>
        <v>0</v>
      </c>
    </row>
    <row r="25" spans="1:6" ht="15.75">
      <c r="A25" s="703"/>
      <c r="B25" s="733"/>
      <c r="C25" s="706"/>
      <c r="D25" s="707"/>
      <c r="E25" s="730"/>
      <c r="F25" s="706"/>
    </row>
    <row r="26" spans="1:6" ht="47.25">
      <c r="A26" s="703" t="s">
        <v>2183</v>
      </c>
      <c r="B26" s="704" t="s">
        <v>1726</v>
      </c>
      <c r="C26" s="706"/>
      <c r="D26" s="707"/>
      <c r="E26" s="730"/>
      <c r="F26" s="706"/>
    </row>
    <row r="27" spans="1:6" ht="15.75">
      <c r="A27" s="703"/>
      <c r="B27" s="704" t="s">
        <v>1727</v>
      </c>
      <c r="C27" s="706" t="s">
        <v>1578</v>
      </c>
      <c r="D27" s="707">
        <v>1</v>
      </c>
      <c r="E27" s="730"/>
      <c r="F27" s="706">
        <f t="shared" si="0"/>
        <v>0</v>
      </c>
    </row>
    <row r="28" spans="1:6" ht="15.75">
      <c r="A28" s="703"/>
      <c r="B28" s="704"/>
      <c r="C28" s="706"/>
      <c r="D28" s="732"/>
      <c r="E28" s="730"/>
      <c r="F28" s="706"/>
    </row>
    <row r="29" spans="1:6" ht="31.5">
      <c r="A29" s="703" t="s">
        <v>2729</v>
      </c>
      <c r="B29" s="704" t="s">
        <v>1729</v>
      </c>
      <c r="C29" s="706"/>
      <c r="D29" s="732"/>
      <c r="E29" s="730"/>
      <c r="F29" s="706"/>
    </row>
    <row r="30" spans="1:6" ht="15.75">
      <c r="A30" s="703"/>
      <c r="B30" s="704" t="s">
        <v>1584</v>
      </c>
      <c r="C30" s="706" t="s">
        <v>13</v>
      </c>
      <c r="D30" s="707">
        <v>1</v>
      </c>
      <c r="E30" s="730"/>
      <c r="F30" s="706">
        <f t="shared" si="0"/>
        <v>0</v>
      </c>
    </row>
    <row r="31" spans="1:6" ht="15.75">
      <c r="A31" s="703"/>
      <c r="B31" s="704"/>
      <c r="C31" s="706"/>
      <c r="D31" s="732"/>
      <c r="E31" s="730"/>
      <c r="F31" s="706"/>
    </row>
    <row r="32" spans="1:6" ht="31.5">
      <c r="A32" s="703" t="s">
        <v>2730</v>
      </c>
      <c r="B32" s="704" t="s">
        <v>1731</v>
      </c>
      <c r="C32" s="706"/>
      <c r="D32" s="732"/>
      <c r="E32" s="730"/>
      <c r="F32" s="706"/>
    </row>
    <row r="33" spans="1:6" ht="15.75">
      <c r="A33" s="703"/>
      <c r="B33" s="704" t="s">
        <v>1584</v>
      </c>
      <c r="C33" s="706" t="s">
        <v>13</v>
      </c>
      <c r="D33" s="707">
        <v>3</v>
      </c>
      <c r="E33" s="730"/>
      <c r="F33" s="706">
        <f t="shared" si="0"/>
        <v>0</v>
      </c>
    </row>
    <row r="34" spans="1:6" ht="15.75">
      <c r="A34" s="703"/>
      <c r="B34" s="704"/>
      <c r="C34" s="706"/>
      <c r="D34" s="707"/>
      <c r="E34" s="730"/>
      <c r="F34" s="706"/>
    </row>
    <row r="35" spans="1:6" ht="31.5">
      <c r="A35" s="703" t="s">
        <v>2731</v>
      </c>
      <c r="B35" s="704" t="s">
        <v>1733</v>
      </c>
      <c r="C35" s="706"/>
      <c r="D35" s="732"/>
      <c r="E35" s="730"/>
      <c r="F35" s="706"/>
    </row>
    <row r="36" spans="1:6" ht="15.75">
      <c r="A36" s="703"/>
      <c r="B36" s="704" t="s">
        <v>1734</v>
      </c>
      <c r="C36" s="706" t="s">
        <v>13</v>
      </c>
      <c r="D36" s="707">
        <v>1</v>
      </c>
      <c r="E36" s="730"/>
      <c r="F36" s="706">
        <f t="shared" si="0"/>
        <v>0</v>
      </c>
    </row>
    <row r="37" spans="1:6" ht="15.75">
      <c r="A37" s="703"/>
      <c r="B37" s="704" t="s">
        <v>1584</v>
      </c>
      <c r="C37" s="706" t="s">
        <v>13</v>
      </c>
      <c r="D37" s="707">
        <v>1</v>
      </c>
      <c r="E37" s="730"/>
      <c r="F37" s="706">
        <f t="shared" si="0"/>
        <v>0</v>
      </c>
    </row>
    <row r="38" spans="1:6" ht="15.75">
      <c r="A38" s="703"/>
      <c r="B38" s="704"/>
      <c r="C38" s="706"/>
      <c r="D38" s="732"/>
      <c r="E38" s="730"/>
      <c r="F38" s="706"/>
    </row>
    <row r="39" spans="1:6" ht="31.5">
      <c r="A39" s="703" t="s">
        <v>2732</v>
      </c>
      <c r="B39" s="704" t="s">
        <v>1736</v>
      </c>
      <c r="C39" s="706"/>
      <c r="D39" s="732"/>
      <c r="E39" s="730"/>
      <c r="F39" s="706"/>
    </row>
    <row r="40" spans="1:6" ht="15.75">
      <c r="A40" s="703"/>
      <c r="B40" s="704" t="s">
        <v>1734</v>
      </c>
      <c r="C40" s="706" t="s">
        <v>13</v>
      </c>
      <c r="D40" s="707">
        <v>1</v>
      </c>
      <c r="E40" s="730"/>
      <c r="F40" s="706">
        <f t="shared" si="0"/>
        <v>0</v>
      </c>
    </row>
    <row r="41" spans="1:6" ht="15.75">
      <c r="A41" s="703"/>
      <c r="B41" s="704" t="s">
        <v>1584</v>
      </c>
      <c r="C41" s="706" t="s">
        <v>13</v>
      </c>
      <c r="D41" s="707">
        <v>1</v>
      </c>
      <c r="E41" s="730"/>
      <c r="F41" s="706">
        <f t="shared" si="0"/>
        <v>0</v>
      </c>
    </row>
    <row r="42" spans="1:6" ht="15.75">
      <c r="A42" s="703"/>
      <c r="B42" s="704"/>
      <c r="C42" s="706"/>
      <c r="D42" s="732"/>
      <c r="E42" s="730"/>
      <c r="F42" s="706"/>
    </row>
    <row r="43" spans="1:6" ht="31.5">
      <c r="A43" s="703" t="s">
        <v>2733</v>
      </c>
      <c r="B43" s="704" t="s">
        <v>1738</v>
      </c>
      <c r="C43" s="706"/>
      <c r="D43" s="732"/>
      <c r="E43" s="730"/>
      <c r="F43" s="706"/>
    </row>
    <row r="44" spans="1:6" ht="15.75">
      <c r="A44" s="703"/>
      <c r="B44" s="704" t="s">
        <v>1584</v>
      </c>
      <c r="C44" s="706" t="s">
        <v>13</v>
      </c>
      <c r="D44" s="707">
        <v>3</v>
      </c>
      <c r="E44" s="730"/>
      <c r="F44" s="706">
        <f t="shared" si="0"/>
        <v>0</v>
      </c>
    </row>
    <row r="45" spans="1:6" ht="15.75">
      <c r="A45" s="703"/>
      <c r="B45" s="704"/>
      <c r="C45" s="706"/>
      <c r="D45" s="707"/>
      <c r="E45" s="730"/>
      <c r="F45" s="706"/>
    </row>
    <row r="46" spans="1:6" ht="31.5">
      <c r="A46" s="703" t="s">
        <v>2734</v>
      </c>
      <c r="B46" s="704" t="s">
        <v>1740</v>
      </c>
      <c r="C46" s="706"/>
      <c r="D46" s="732"/>
      <c r="E46" s="730"/>
      <c r="F46" s="706"/>
    </row>
    <row r="47" spans="1:6" ht="15.75">
      <c r="A47" s="703"/>
      <c r="B47" s="704" t="s">
        <v>1734</v>
      </c>
      <c r="C47" s="706" t="s">
        <v>13</v>
      </c>
      <c r="D47" s="707">
        <v>3</v>
      </c>
      <c r="E47" s="730"/>
      <c r="F47" s="706">
        <f t="shared" si="0"/>
        <v>0</v>
      </c>
    </row>
    <row r="48" spans="1:6" ht="15.75">
      <c r="A48" s="703"/>
      <c r="B48" s="704"/>
      <c r="C48" s="706"/>
      <c r="D48" s="732"/>
      <c r="E48" s="730"/>
      <c r="F48" s="706"/>
    </row>
    <row r="49" spans="1:6" ht="141.75">
      <c r="A49" s="703" t="s">
        <v>2735</v>
      </c>
      <c r="B49" s="704" t="s">
        <v>1742</v>
      </c>
      <c r="C49" s="706" t="s">
        <v>1125</v>
      </c>
      <c r="D49" s="707">
        <f>SUM(D16:D21)</f>
        <v>65</v>
      </c>
      <c r="E49" s="730"/>
      <c r="F49" s="706">
        <f t="shared" si="0"/>
        <v>0</v>
      </c>
    </row>
    <row r="50" spans="1:6" ht="15.75">
      <c r="A50" s="703"/>
      <c r="B50" s="704"/>
      <c r="C50" s="706"/>
      <c r="D50" s="732"/>
      <c r="E50" s="730"/>
      <c r="F50" s="706"/>
    </row>
    <row r="51" spans="1:6" ht="126">
      <c r="A51" s="703" t="s">
        <v>2736</v>
      </c>
      <c r="B51" s="704" t="s">
        <v>1744</v>
      </c>
      <c r="C51" s="706" t="s">
        <v>1125</v>
      </c>
      <c r="D51" s="707">
        <f>D49</f>
        <v>65</v>
      </c>
      <c r="E51" s="730"/>
      <c r="F51" s="706">
        <f t="shared" si="0"/>
        <v>0</v>
      </c>
    </row>
    <row r="52" spans="1:6" ht="15.75">
      <c r="A52" s="703"/>
      <c r="B52" s="704"/>
      <c r="C52" s="706"/>
      <c r="D52" s="732"/>
      <c r="E52" s="730"/>
      <c r="F52" s="706"/>
    </row>
    <row r="53" spans="1:6" ht="15.75">
      <c r="A53" s="703" t="s">
        <v>2737</v>
      </c>
      <c r="B53" s="704" t="s">
        <v>1746</v>
      </c>
      <c r="C53" s="706" t="s">
        <v>1578</v>
      </c>
      <c r="D53" s="707">
        <v>1</v>
      </c>
      <c r="E53" s="730"/>
      <c r="F53" s="706">
        <f t="shared" si="0"/>
        <v>0</v>
      </c>
    </row>
    <row r="54" spans="1:6" ht="15.75">
      <c r="A54" s="703"/>
      <c r="B54" s="704"/>
      <c r="C54" s="706"/>
      <c r="D54" s="732"/>
      <c r="E54" s="730"/>
      <c r="F54" s="706"/>
    </row>
    <row r="55" spans="1:6" ht="31.5">
      <c r="A55" s="703" t="s">
        <v>2738</v>
      </c>
      <c r="B55" s="704" t="s">
        <v>1748</v>
      </c>
      <c r="C55" s="706" t="s">
        <v>1125</v>
      </c>
      <c r="D55" s="707">
        <f>D51</f>
        <v>65</v>
      </c>
      <c r="E55" s="730"/>
      <c r="F55" s="706">
        <f t="shared" si="0"/>
        <v>0</v>
      </c>
    </row>
    <row r="56" spans="1:6" ht="15.75">
      <c r="A56" s="703"/>
      <c r="B56" s="704"/>
      <c r="C56" s="706"/>
      <c r="D56" s="732"/>
      <c r="E56" s="730"/>
      <c r="F56" s="706">
        <f t="shared" si="0"/>
        <v>0</v>
      </c>
    </row>
    <row r="57" spans="1:6" ht="31.5">
      <c r="A57" s="703" t="s">
        <v>2739</v>
      </c>
      <c r="B57" s="704" t="s">
        <v>1750</v>
      </c>
      <c r="C57" s="706" t="s">
        <v>1125</v>
      </c>
      <c r="D57" s="707">
        <f>D49</f>
        <v>65</v>
      </c>
      <c r="E57" s="730"/>
      <c r="F57" s="706">
        <f t="shared" si="0"/>
        <v>0</v>
      </c>
    </row>
    <row r="58" spans="1:6" ht="15.75">
      <c r="A58" s="703"/>
      <c r="B58" s="704"/>
      <c r="C58" s="706"/>
      <c r="D58" s="707"/>
      <c r="E58" s="730"/>
      <c r="F58" s="706"/>
    </row>
    <row r="59" spans="1:6" ht="47.25">
      <c r="A59" s="703" t="s">
        <v>2740</v>
      </c>
      <c r="B59" s="704" t="s">
        <v>1751</v>
      </c>
      <c r="C59" s="715" t="s">
        <v>1578</v>
      </c>
      <c r="D59" s="716">
        <v>1</v>
      </c>
      <c r="E59" s="731"/>
      <c r="F59" s="706">
        <f t="shared" si="0"/>
        <v>0</v>
      </c>
    </row>
    <row r="60" spans="1:6" ht="16.5" thickBot="1">
      <c r="A60" s="708"/>
      <c r="B60" s="709"/>
      <c r="C60" s="1143" t="s">
        <v>1599</v>
      </c>
      <c r="D60" s="1143"/>
      <c r="E60" s="1143"/>
      <c r="F60" s="717">
        <f>SUM(F6:F59)</f>
        <v>0</v>
      </c>
    </row>
    <row r="61" spans="1:6" ht="17.25" thickTop="1" thickBot="1">
      <c r="A61" s="708"/>
      <c r="B61" s="709"/>
      <c r="C61" s="734"/>
      <c r="D61" s="734"/>
      <c r="E61" s="734"/>
      <c r="F61" s="735"/>
    </row>
    <row r="62" spans="1:6" ht="17.25" thickTop="1" thickBot="1">
      <c r="A62" s="1135" t="s">
        <v>2741</v>
      </c>
      <c r="B62" s="1136"/>
      <c r="C62" s="1136"/>
      <c r="D62" s="1136"/>
      <c r="E62" s="1136"/>
      <c r="F62" s="1137"/>
    </row>
    <row r="63" spans="1:6" ht="16.5" thickTop="1">
      <c r="A63" s="699"/>
      <c r="B63" s="700"/>
      <c r="C63" s="701"/>
      <c r="D63" s="702"/>
      <c r="E63" s="701"/>
      <c r="F63" s="701"/>
    </row>
    <row r="64" spans="1:6" ht="189">
      <c r="A64" s="703" t="s">
        <v>1706</v>
      </c>
      <c r="B64" s="710" t="s">
        <v>1753</v>
      </c>
      <c r="C64" s="706"/>
      <c r="D64" s="707"/>
      <c r="E64" s="730"/>
      <c r="F64" s="706"/>
    </row>
    <row r="65" spans="1:6" ht="15.75">
      <c r="A65" s="703"/>
      <c r="B65" s="710" t="s">
        <v>1754</v>
      </c>
      <c r="C65" s="706" t="s">
        <v>1578</v>
      </c>
      <c r="D65" s="707">
        <v>1</v>
      </c>
      <c r="E65" s="730"/>
      <c r="F65" s="706">
        <f t="shared" ref="F65:F105" si="1">D65*E65</f>
        <v>0</v>
      </c>
    </row>
    <row r="66" spans="1:6" ht="15.75">
      <c r="A66" s="703"/>
      <c r="B66" s="710"/>
      <c r="C66" s="706"/>
      <c r="D66" s="707"/>
      <c r="E66" s="730"/>
      <c r="F66" s="706"/>
    </row>
    <row r="67" spans="1:6" ht="94.5">
      <c r="A67" s="703" t="s">
        <v>1710</v>
      </c>
      <c r="B67" s="710" t="s">
        <v>1756</v>
      </c>
      <c r="C67" s="706" t="s">
        <v>1578</v>
      </c>
      <c r="D67" s="707">
        <v>1</v>
      </c>
      <c r="E67" s="730"/>
      <c r="F67" s="706">
        <f t="shared" si="1"/>
        <v>0</v>
      </c>
    </row>
    <row r="68" spans="1:6" ht="15.75">
      <c r="A68" s="703"/>
      <c r="B68" s="710"/>
      <c r="C68" s="706"/>
      <c r="D68" s="707"/>
      <c r="E68" s="730"/>
      <c r="F68" s="706"/>
    </row>
    <row r="69" spans="1:6" ht="141.75">
      <c r="A69" s="703" t="s">
        <v>1712</v>
      </c>
      <c r="B69" s="710" t="s">
        <v>1758</v>
      </c>
      <c r="C69" s="706" t="s">
        <v>16</v>
      </c>
      <c r="D69" s="707">
        <f>(SUM(D84:D85)*0.6*0.8)+30</f>
        <v>39.6</v>
      </c>
      <c r="E69" s="730"/>
      <c r="F69" s="706">
        <f t="shared" si="1"/>
        <v>0</v>
      </c>
    </row>
    <row r="70" spans="1:6" ht="15.75">
      <c r="A70" s="703"/>
      <c r="B70" s="704"/>
      <c r="C70" s="706"/>
      <c r="D70" s="707"/>
      <c r="E70" s="730"/>
      <c r="F70" s="706"/>
    </row>
    <row r="71" spans="1:6" ht="47.25">
      <c r="A71" s="703" t="s">
        <v>1714</v>
      </c>
      <c r="B71" s="710" t="s">
        <v>1760</v>
      </c>
      <c r="C71" s="706" t="s">
        <v>16</v>
      </c>
      <c r="D71" s="736">
        <f>0.1*D69</f>
        <v>3.9600000000000004</v>
      </c>
      <c r="E71" s="730"/>
      <c r="F71" s="706">
        <f t="shared" si="1"/>
        <v>0</v>
      </c>
    </row>
    <row r="72" spans="1:6" ht="15.75">
      <c r="A72" s="703"/>
      <c r="B72" s="704"/>
      <c r="C72" s="706"/>
      <c r="D72" s="707"/>
      <c r="E72" s="730"/>
      <c r="F72" s="706"/>
    </row>
    <row r="73" spans="1:6" ht="47.25">
      <c r="A73" s="703" t="s">
        <v>1718</v>
      </c>
      <c r="B73" s="710" t="s">
        <v>1762</v>
      </c>
      <c r="C73" s="706" t="s">
        <v>16</v>
      </c>
      <c r="D73" s="736">
        <v>1</v>
      </c>
      <c r="E73" s="730"/>
      <c r="F73" s="706">
        <f t="shared" si="1"/>
        <v>0</v>
      </c>
    </row>
    <row r="74" spans="1:6" ht="15.75">
      <c r="A74" s="703"/>
      <c r="B74" s="704"/>
      <c r="C74" s="706"/>
      <c r="D74" s="707"/>
      <c r="E74" s="730"/>
      <c r="F74" s="706"/>
    </row>
    <row r="75" spans="1:6" ht="15.75">
      <c r="A75" s="703" t="s">
        <v>1722</v>
      </c>
      <c r="B75" s="710" t="s">
        <v>1764</v>
      </c>
      <c r="C75" s="706" t="s">
        <v>16</v>
      </c>
      <c r="D75" s="736">
        <f>D71</f>
        <v>3.9600000000000004</v>
      </c>
      <c r="E75" s="730"/>
      <c r="F75" s="706">
        <f t="shared" si="1"/>
        <v>0</v>
      </c>
    </row>
    <row r="76" spans="1:6" ht="15.75">
      <c r="A76" s="703"/>
      <c r="B76" s="704"/>
      <c r="C76" s="706"/>
      <c r="D76" s="707"/>
      <c r="E76" s="730"/>
      <c r="F76" s="706"/>
    </row>
    <row r="77" spans="1:6" ht="157.5">
      <c r="A77" s="703" t="s">
        <v>1725</v>
      </c>
      <c r="B77" s="710" t="s">
        <v>1766</v>
      </c>
      <c r="C77" s="706" t="s">
        <v>16</v>
      </c>
      <c r="D77" s="707">
        <f>D71*3</f>
        <v>11.88</v>
      </c>
      <c r="E77" s="730"/>
      <c r="F77" s="706">
        <f t="shared" si="1"/>
        <v>0</v>
      </c>
    </row>
    <row r="78" spans="1:6" ht="15.75">
      <c r="A78" s="703"/>
      <c r="B78" s="710"/>
      <c r="C78" s="706"/>
      <c r="D78" s="707"/>
      <c r="E78" s="730"/>
      <c r="F78" s="706"/>
    </row>
    <row r="79" spans="1:6" ht="189">
      <c r="A79" s="703" t="s">
        <v>1728</v>
      </c>
      <c r="B79" s="710" t="s">
        <v>1768</v>
      </c>
      <c r="C79" s="706" t="s">
        <v>16</v>
      </c>
      <c r="D79" s="707">
        <f>D69-D71-D75-D77-5</f>
        <v>14.799999999999997</v>
      </c>
      <c r="E79" s="730"/>
      <c r="F79" s="706">
        <f t="shared" si="1"/>
        <v>0</v>
      </c>
    </row>
    <row r="80" spans="1:6" ht="15.75">
      <c r="A80" s="703"/>
      <c r="B80" s="710"/>
      <c r="C80" s="706"/>
      <c r="D80" s="707"/>
      <c r="E80" s="730"/>
      <c r="F80" s="706"/>
    </row>
    <row r="81" spans="1:6" ht="78.75">
      <c r="A81" s="703" t="s">
        <v>1730</v>
      </c>
      <c r="B81" s="710" t="s">
        <v>1770</v>
      </c>
      <c r="C81" s="706" t="s">
        <v>16</v>
      </c>
      <c r="D81" s="707">
        <f>D71+D73+D77+5</f>
        <v>21.840000000000003</v>
      </c>
      <c r="E81" s="730"/>
      <c r="F81" s="706">
        <f t="shared" si="1"/>
        <v>0</v>
      </c>
    </row>
    <row r="82" spans="1:6" ht="15.75">
      <c r="A82" s="703"/>
      <c r="B82" s="704"/>
      <c r="C82" s="706"/>
      <c r="D82" s="707"/>
      <c r="E82" s="730"/>
      <c r="F82" s="706"/>
    </row>
    <row r="83" spans="1:6" ht="63">
      <c r="A83" s="703" t="s">
        <v>1732</v>
      </c>
      <c r="B83" s="704" t="s">
        <v>1772</v>
      </c>
      <c r="C83" s="706"/>
      <c r="D83" s="707"/>
      <c r="E83" s="730"/>
      <c r="F83" s="706"/>
    </row>
    <row r="84" spans="1:6" ht="15.75">
      <c r="A84" s="737"/>
      <c r="B84" s="704" t="s">
        <v>1688</v>
      </c>
      <c r="C84" s="706" t="s">
        <v>1125</v>
      </c>
      <c r="D84" s="707">
        <v>15</v>
      </c>
      <c r="E84" s="730"/>
      <c r="F84" s="706">
        <f t="shared" si="1"/>
        <v>0</v>
      </c>
    </row>
    <row r="85" spans="1:6" ht="15.75">
      <c r="A85" s="737"/>
      <c r="B85" s="704" t="s">
        <v>1690</v>
      </c>
      <c r="C85" s="706" t="s">
        <v>1125</v>
      </c>
      <c r="D85" s="707">
        <v>5</v>
      </c>
      <c r="E85" s="730"/>
      <c r="F85" s="706">
        <f t="shared" si="1"/>
        <v>0</v>
      </c>
    </row>
    <row r="86" spans="1:6" ht="15.75">
      <c r="A86" s="737"/>
      <c r="B86" s="704"/>
      <c r="C86" s="706"/>
      <c r="D86" s="707"/>
      <c r="E86" s="730"/>
      <c r="F86" s="706"/>
    </row>
    <row r="87" spans="1:6" ht="94.5">
      <c r="A87" s="703" t="s">
        <v>1735</v>
      </c>
      <c r="B87" s="704" t="s">
        <v>1774</v>
      </c>
      <c r="C87" s="706"/>
      <c r="D87" s="707"/>
      <c r="E87" s="730"/>
      <c r="F87" s="706"/>
    </row>
    <row r="88" spans="1:6" ht="15.75">
      <c r="A88" s="703"/>
      <c r="B88" s="704" t="s">
        <v>1775</v>
      </c>
      <c r="C88" s="706" t="s">
        <v>13</v>
      </c>
      <c r="D88" s="707">
        <v>1</v>
      </c>
      <c r="E88" s="730"/>
      <c r="F88" s="706">
        <f t="shared" si="1"/>
        <v>0</v>
      </c>
    </row>
    <row r="89" spans="1:6" ht="15.75">
      <c r="A89" s="703"/>
      <c r="B89" s="704"/>
      <c r="C89" s="706"/>
      <c r="D89" s="707"/>
      <c r="E89" s="730"/>
      <c r="F89" s="706"/>
    </row>
    <row r="90" spans="1:6" ht="141.75">
      <c r="A90" s="703" t="s">
        <v>1737</v>
      </c>
      <c r="B90" s="704" t="s">
        <v>1776</v>
      </c>
      <c r="C90" s="706"/>
      <c r="D90" s="707"/>
      <c r="E90" s="730"/>
      <c r="F90" s="706"/>
    </row>
    <row r="91" spans="1:6" ht="15.75">
      <c r="A91" s="703"/>
      <c r="B91" s="704" t="s">
        <v>1777</v>
      </c>
      <c r="C91" s="706" t="s">
        <v>13</v>
      </c>
      <c r="D91" s="707">
        <v>1</v>
      </c>
      <c r="E91" s="730"/>
      <c r="F91" s="706">
        <f t="shared" si="1"/>
        <v>0</v>
      </c>
    </row>
    <row r="92" spans="1:6" ht="15.75">
      <c r="A92" s="703"/>
      <c r="B92" s="704" t="s">
        <v>1778</v>
      </c>
      <c r="C92" s="706" t="s">
        <v>13</v>
      </c>
      <c r="D92" s="707">
        <v>1</v>
      </c>
      <c r="E92" s="730"/>
      <c r="F92" s="706">
        <f t="shared" si="1"/>
        <v>0</v>
      </c>
    </row>
    <row r="93" spans="1:6" ht="15.75">
      <c r="A93" s="703"/>
      <c r="B93" s="704" t="s">
        <v>1779</v>
      </c>
      <c r="C93" s="706" t="s">
        <v>13</v>
      </c>
      <c r="D93" s="707">
        <v>1</v>
      </c>
      <c r="E93" s="730"/>
      <c r="F93" s="706">
        <f t="shared" si="1"/>
        <v>0</v>
      </c>
    </row>
    <row r="94" spans="1:6" ht="15.75">
      <c r="A94" s="703"/>
      <c r="B94" s="704"/>
      <c r="C94" s="706"/>
      <c r="D94" s="707"/>
      <c r="E94" s="730"/>
      <c r="F94" s="706"/>
    </row>
    <row r="95" spans="1:6" ht="47.25">
      <c r="A95" s="703" t="s">
        <v>1739</v>
      </c>
      <c r="B95" s="704" t="s">
        <v>1780</v>
      </c>
      <c r="C95" s="706" t="s">
        <v>1125</v>
      </c>
      <c r="D95" s="707">
        <f>SUM(D84:D85)</f>
        <v>20</v>
      </c>
      <c r="E95" s="730"/>
      <c r="F95" s="706">
        <f t="shared" si="1"/>
        <v>0</v>
      </c>
    </row>
    <row r="96" spans="1:6" ht="15.75">
      <c r="A96" s="703"/>
      <c r="B96" s="704"/>
      <c r="C96" s="706"/>
      <c r="D96" s="707"/>
      <c r="E96" s="730"/>
      <c r="F96" s="706"/>
    </row>
    <row r="97" spans="1:6" ht="78.75">
      <c r="A97" s="703" t="s">
        <v>1741</v>
      </c>
      <c r="B97" s="710" t="s">
        <v>1781</v>
      </c>
      <c r="C97" s="706" t="s">
        <v>1578</v>
      </c>
      <c r="D97" s="707">
        <v>25</v>
      </c>
      <c r="E97" s="730"/>
      <c r="F97" s="706">
        <f t="shared" si="1"/>
        <v>0</v>
      </c>
    </row>
    <row r="98" spans="1:6" ht="15.75">
      <c r="A98" s="703"/>
      <c r="B98" s="710"/>
      <c r="C98" s="706"/>
      <c r="D98" s="707"/>
      <c r="E98" s="730"/>
      <c r="F98" s="706"/>
    </row>
    <row r="99" spans="1:6" ht="31.5">
      <c r="A99" s="703" t="s">
        <v>1743</v>
      </c>
      <c r="B99" s="710" t="s">
        <v>1782</v>
      </c>
      <c r="C99" s="706" t="s">
        <v>1578</v>
      </c>
      <c r="D99" s="707">
        <v>25</v>
      </c>
      <c r="E99" s="730"/>
      <c r="F99" s="706">
        <f t="shared" si="1"/>
        <v>0</v>
      </c>
    </row>
    <row r="100" spans="1:6" ht="15.75">
      <c r="A100" s="703"/>
      <c r="B100" s="710"/>
      <c r="C100" s="706"/>
      <c r="D100" s="707"/>
      <c r="E100" s="730"/>
      <c r="F100" s="706"/>
    </row>
    <row r="101" spans="1:6" ht="31.5">
      <c r="A101" s="703" t="s">
        <v>1745</v>
      </c>
      <c r="B101" s="710" t="s">
        <v>1783</v>
      </c>
      <c r="C101" s="706" t="s">
        <v>1784</v>
      </c>
      <c r="D101" s="707">
        <v>950</v>
      </c>
      <c r="E101" s="730"/>
      <c r="F101" s="706">
        <f t="shared" si="1"/>
        <v>0</v>
      </c>
    </row>
    <row r="102" spans="1:6" ht="15.75">
      <c r="A102" s="703"/>
      <c r="B102" s="710"/>
      <c r="C102" s="706"/>
      <c r="D102" s="707"/>
      <c r="E102" s="730"/>
      <c r="F102" s="706"/>
    </row>
    <row r="103" spans="1:6" ht="31.5">
      <c r="A103" s="703" t="s">
        <v>1747</v>
      </c>
      <c r="B103" s="710" t="s">
        <v>1785</v>
      </c>
      <c r="C103" s="706" t="s">
        <v>1578</v>
      </c>
      <c r="D103" s="707">
        <v>1</v>
      </c>
      <c r="E103" s="730"/>
      <c r="F103" s="706">
        <f t="shared" si="1"/>
        <v>0</v>
      </c>
    </row>
    <row r="104" spans="1:6" ht="15.75">
      <c r="A104" s="703"/>
      <c r="B104" s="704"/>
      <c r="C104" s="706"/>
      <c r="D104" s="707"/>
      <c r="E104" s="730"/>
      <c r="F104" s="706"/>
    </row>
    <row r="105" spans="1:6" ht="63">
      <c r="A105" s="703" t="s">
        <v>1749</v>
      </c>
      <c r="B105" s="710" t="s">
        <v>1751</v>
      </c>
      <c r="C105" s="706" t="s">
        <v>1578</v>
      </c>
      <c r="D105" s="707">
        <v>1</v>
      </c>
      <c r="E105" s="730"/>
      <c r="F105" s="706">
        <f t="shared" si="1"/>
        <v>0</v>
      </c>
    </row>
    <row r="106" spans="1:6" ht="15.75">
      <c r="A106" s="703"/>
      <c r="B106" s="704"/>
      <c r="C106" s="715"/>
      <c r="D106" s="716"/>
      <c r="E106" s="731"/>
      <c r="F106" s="715"/>
    </row>
    <row r="107" spans="1:6" ht="16.5" thickBot="1">
      <c r="A107" s="708"/>
      <c r="B107" s="738"/>
      <c r="C107" s="1144" t="s">
        <v>1599</v>
      </c>
      <c r="D107" s="1143"/>
      <c r="E107" s="1143"/>
      <c r="F107" s="739">
        <f>SUM(F63:F106)</f>
        <v>0</v>
      </c>
    </row>
    <row r="108" spans="1:6" ht="17.25" thickTop="1" thickBot="1">
      <c r="A108" s="708"/>
      <c r="B108" s="709"/>
      <c r="C108" s="734"/>
      <c r="D108" s="734"/>
      <c r="E108" s="734"/>
      <c r="F108" s="735"/>
    </row>
    <row r="109" spans="1:6" ht="17.25" thickTop="1" thickBot="1">
      <c r="A109" s="1135" t="s">
        <v>1699</v>
      </c>
      <c r="B109" s="1136"/>
      <c r="C109" s="1136"/>
      <c r="D109" s="1136"/>
      <c r="E109" s="1136"/>
      <c r="F109" s="1137"/>
    </row>
    <row r="110" spans="1:6" ht="16.5" thickTop="1">
      <c r="A110" s="718"/>
      <c r="B110" s="719"/>
      <c r="C110" s="720"/>
      <c r="D110" s="720"/>
      <c r="E110" s="721"/>
      <c r="F110" s="721"/>
    </row>
    <row r="111" spans="1:6" ht="15.75">
      <c r="A111" s="718" t="s">
        <v>2742</v>
      </c>
      <c r="B111" s="1141" t="s">
        <v>1786</v>
      </c>
      <c r="C111" s="1141"/>
      <c r="D111" s="1141"/>
      <c r="E111" s="1141"/>
      <c r="F111" s="722">
        <f>F60</f>
        <v>0</v>
      </c>
    </row>
    <row r="112" spans="1:6" ht="15.75">
      <c r="A112" s="718"/>
      <c r="B112" s="719"/>
      <c r="C112" s="720"/>
      <c r="D112" s="720"/>
      <c r="E112" s="721"/>
      <c r="F112" s="721"/>
    </row>
    <row r="113" spans="1:6" ht="15.75">
      <c r="A113" s="718" t="s">
        <v>1467</v>
      </c>
      <c r="B113" s="1141" t="s">
        <v>1787</v>
      </c>
      <c r="C113" s="1141"/>
      <c r="D113" s="1141"/>
      <c r="E113" s="1141"/>
      <c r="F113" s="723">
        <f>F107</f>
        <v>0</v>
      </c>
    </row>
    <row r="114" spans="1:6" ht="15.75">
      <c r="A114" s="718"/>
      <c r="B114" s="719"/>
      <c r="C114" s="720"/>
      <c r="D114" s="720"/>
      <c r="E114" s="721"/>
      <c r="F114" s="721"/>
    </row>
    <row r="115" spans="1:6" ht="15.75">
      <c r="A115" s="718"/>
      <c r="B115" s="1142" t="s">
        <v>1599</v>
      </c>
      <c r="C115" s="1142"/>
      <c r="D115" s="1142"/>
      <c r="E115" s="1142"/>
      <c r="F115" s="722">
        <f>SUM(F111:F114)</f>
        <v>0</v>
      </c>
    </row>
  </sheetData>
  <mergeCells count="8">
    <mergeCell ref="B111:E111"/>
    <mergeCell ref="B113:E113"/>
    <mergeCell ref="B115:E115"/>
    <mergeCell ref="A109:F109"/>
    <mergeCell ref="A5:F5"/>
    <mergeCell ref="C60:E60"/>
    <mergeCell ref="A62:F62"/>
    <mergeCell ref="C107:E107"/>
  </mergeCells>
  <conditionalFormatting sqref="C60:C61 E109:E115 C108">
    <cfRule type="cellIs" dxfId="4" priority="4" stopIfTrue="1" operator="between">
      <formula>0</formula>
      <formula>0</formula>
    </cfRule>
  </conditionalFormatting>
  <conditionalFormatting sqref="C107">
    <cfRule type="cellIs" dxfId="3" priority="2" stopIfTrue="1" operator="between">
      <formula>0</formula>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2" manualBreakCount="2">
    <brk id="17" max="16383"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FD74"/>
  <sheetViews>
    <sheetView view="pageBreakPreview" topLeftCell="A28" zoomScale="130" zoomScaleNormal="100" zoomScaleSheetLayoutView="130" workbookViewId="0">
      <selection activeCell="H46" sqref="H46"/>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9.28515625" style="15" customWidth="1"/>
    <col min="6" max="6" width="14" style="33" customWidth="1"/>
    <col min="7" max="16384" width="9.140625" style="15"/>
  </cols>
  <sheetData>
    <row r="1" spans="1:6" s="26" customFormat="1" ht="19.5" customHeight="1">
      <c r="A1" s="49"/>
      <c r="B1" s="37"/>
      <c r="C1" s="25"/>
      <c r="D1" s="25"/>
      <c r="E1" s="35"/>
      <c r="F1" s="36"/>
    </row>
    <row r="2" spans="1:6" s="48" customFormat="1" ht="18">
      <c r="A2" s="51"/>
      <c r="B2" s="82" t="s">
        <v>2751</v>
      </c>
      <c r="C2" s="52"/>
      <c r="D2" s="52"/>
      <c r="E2" s="53"/>
      <c r="F2" s="54"/>
    </row>
    <row r="3" spans="1:6" s="26" customFormat="1" ht="7.5" customHeight="1">
      <c r="A3" s="49"/>
      <c r="B3" s="37"/>
      <c r="C3" s="25"/>
      <c r="D3" s="25"/>
      <c r="E3" s="35"/>
      <c r="F3" s="36"/>
    </row>
    <row r="4" spans="1:6" s="48" customFormat="1" ht="15.75">
      <c r="A4" s="51" t="str">
        <f>'REK. A'!A24</f>
        <v>A.</v>
      </c>
      <c r="B4" s="1073" t="str">
        <f>'REK. A'!B24</f>
        <v>RADOVI KONSTRUKTIVNE SANACIJE / OBNOVE</v>
      </c>
      <c r="C4" s="87"/>
      <c r="D4" s="87"/>
      <c r="E4" s="88"/>
      <c r="F4" s="89"/>
    </row>
    <row r="5" spans="1:6" s="13" customFormat="1" ht="3.75" customHeight="1">
      <c r="A5" s="83"/>
      <c r="B5" s="83"/>
      <c r="C5" s="84"/>
      <c r="D5" s="84"/>
      <c r="E5" s="85"/>
      <c r="F5" s="85"/>
    </row>
    <row r="6" spans="1:6">
      <c r="A6" s="86" t="str">
        <f>'REK. A'!A4</f>
        <v>A.I.</v>
      </c>
      <c r="B6" s="90" t="str">
        <f>'REK. A'!B4</f>
        <v>PRIPREMNO-ZAVRŠNI RADOVI UKUPNO</v>
      </c>
      <c r="C6" s="86"/>
      <c r="D6" s="86"/>
      <c r="E6" s="86"/>
      <c r="F6" s="114" t="str">
        <f>'REK. A'!F4</f>
        <v/>
      </c>
    </row>
    <row r="7" spans="1:6" ht="3.75" customHeight="1">
      <c r="A7" s="86"/>
      <c r="B7" s="90"/>
      <c r="C7" s="86"/>
      <c r="D7" s="86"/>
      <c r="E7" s="86"/>
      <c r="F7" s="114"/>
    </row>
    <row r="8" spans="1:6">
      <c r="A8" s="86" t="str">
        <f>'REK. A'!A6</f>
        <v>A.II.</v>
      </c>
      <c r="B8" s="90" t="str">
        <f>'REK. A'!B6</f>
        <v>RUŠENJA, DEMONTAŽE I ČIŠĆENJE UKUPNO</v>
      </c>
      <c r="C8" s="86"/>
      <c r="D8" s="86"/>
      <c r="E8" s="86"/>
      <c r="F8" s="114" t="str">
        <f>'REK. A'!F6</f>
        <v/>
      </c>
    </row>
    <row r="9" spans="1:6" ht="3.75" customHeight="1">
      <c r="A9" s="86"/>
      <c r="B9" s="90"/>
      <c r="C9" s="86"/>
      <c r="D9" s="86"/>
      <c r="E9" s="86"/>
      <c r="F9" s="114"/>
    </row>
    <row r="10" spans="1:6">
      <c r="A10" s="86" t="str">
        <f>'REK. A'!A8</f>
        <v>A.III.</v>
      </c>
      <c r="B10" s="90" t="str">
        <f>'REK. A'!B8</f>
        <v>BETONSKI I ARMIRANOBETONSKI RADOVI UKUPNO</v>
      </c>
      <c r="C10" s="86"/>
      <c r="D10" s="86"/>
      <c r="E10" s="86"/>
      <c r="F10" s="114" t="str">
        <f>'REK. A'!F8</f>
        <v/>
      </c>
    </row>
    <row r="11" spans="1:6" ht="3.75" customHeight="1">
      <c r="A11" s="86"/>
      <c r="B11" s="90"/>
      <c r="C11" s="86"/>
      <c r="D11" s="86"/>
      <c r="E11" s="86"/>
      <c r="F11" s="114"/>
    </row>
    <row r="12" spans="1:6">
      <c r="A12" s="86" t="str">
        <f>'REK. A'!A10</f>
        <v>A.IV.</v>
      </c>
      <c r="B12" s="90" t="str">
        <f>'REK. A'!B10</f>
        <v>ZIDARSKI RADOVI - SANACIJA</v>
      </c>
      <c r="C12" s="86"/>
      <c r="D12" s="86"/>
      <c r="E12" s="86"/>
      <c r="F12" s="114" t="str">
        <f>'REK. A'!F10</f>
        <v/>
      </c>
    </row>
    <row r="13" spans="1:6" ht="3.75" customHeight="1">
      <c r="A13" s="86"/>
      <c r="B13" s="90"/>
      <c r="C13" s="86"/>
      <c r="D13" s="86"/>
      <c r="E13" s="86"/>
      <c r="F13" s="114"/>
    </row>
    <row r="14" spans="1:6">
      <c r="A14" s="86" t="str">
        <f>'REK. A'!A12</f>
        <v>A.V.</v>
      </c>
      <c r="B14" s="90" t="str">
        <f>'REK. A'!B12</f>
        <v>ZIDARSKI RADOVI UKUPNO</v>
      </c>
      <c r="C14" s="86"/>
      <c r="D14" s="86"/>
      <c r="E14" s="86"/>
      <c r="F14" s="114" t="str">
        <f>'REK. A'!F12</f>
        <v/>
      </c>
    </row>
    <row r="15" spans="1:6" ht="3.75" customHeight="1">
      <c r="A15" s="86"/>
      <c r="B15" s="90"/>
      <c r="C15" s="86"/>
      <c r="D15" s="86"/>
      <c r="E15" s="86"/>
      <c r="F15" s="114"/>
    </row>
    <row r="16" spans="1:6">
      <c r="A16" s="86" t="str">
        <f>'REK. A'!A14</f>
        <v>A.VI.</v>
      </c>
      <c r="B16" s="90" t="str">
        <f>'REK. A'!B14</f>
        <v>TESARSKI RADOVI UKUPNO</v>
      </c>
      <c r="C16" s="86"/>
      <c r="D16" s="86"/>
      <c r="E16" s="86"/>
      <c r="F16" s="114" t="str">
        <f>'REK. A'!F14</f>
        <v/>
      </c>
    </row>
    <row r="17" spans="1:6" ht="3.75" customHeight="1">
      <c r="A17" s="86"/>
      <c r="B17" s="90"/>
      <c r="C17" s="86"/>
      <c r="D17" s="86"/>
      <c r="E17" s="86"/>
      <c r="F17" s="114"/>
    </row>
    <row r="18" spans="1:6">
      <c r="A18" s="86" t="str">
        <f>'REK. A'!A16</f>
        <v>A.VII.</v>
      </c>
      <c r="B18" s="90" t="str">
        <f>'REK. A'!B16</f>
        <v>KROVOPOKRIVAČKI RADOVI UKUPNO</v>
      </c>
      <c r="C18" s="86"/>
      <c r="D18" s="86"/>
      <c r="E18" s="86"/>
      <c r="F18" s="114" t="str">
        <f>'REK. A'!F16</f>
        <v/>
      </c>
    </row>
    <row r="19" spans="1:6" ht="3.75" customHeight="1">
      <c r="A19" s="86"/>
      <c r="B19" s="90"/>
      <c r="C19" s="86"/>
      <c r="D19" s="86"/>
      <c r="E19" s="86"/>
      <c r="F19" s="114"/>
    </row>
    <row r="20" spans="1:6">
      <c r="A20" s="86" t="str">
        <f>'REK. A'!A18</f>
        <v>A.VIII.</v>
      </c>
      <c r="B20" s="90" t="str">
        <f>'REK. A'!B18</f>
        <v>SKELA UKUPNO</v>
      </c>
      <c r="C20" s="86"/>
      <c r="D20" s="86"/>
      <c r="E20" s="86"/>
      <c r="F20" s="114" t="str">
        <f>'REK. A'!F18</f>
        <v/>
      </c>
    </row>
    <row r="21" spans="1:6" ht="3.75" customHeight="1">
      <c r="A21" s="86"/>
      <c r="B21" s="90"/>
      <c r="C21" s="86"/>
      <c r="D21" s="86"/>
      <c r="E21" s="86"/>
      <c r="F21" s="114"/>
    </row>
    <row r="22" spans="1:6">
      <c r="A22" s="86" t="str">
        <f>'REK. A'!A20</f>
        <v>A.IX.</v>
      </c>
      <c r="B22" s="307" t="str">
        <f>'REK. A'!B20</f>
        <v>BRAVARSKI RADOVI UKUPNO</v>
      </c>
      <c r="C22" s="86"/>
      <c r="D22" s="86"/>
      <c r="E22" s="86"/>
      <c r="F22" s="114" t="str">
        <f>'REK. A'!F20</f>
        <v/>
      </c>
    </row>
    <row r="23" spans="1:6" s="26" customFormat="1" ht="3.75" customHeight="1">
      <c r="A23" s="49"/>
      <c r="B23" s="91"/>
      <c r="C23" s="25"/>
      <c r="D23" s="25"/>
      <c r="E23" s="35"/>
      <c r="F23" s="36"/>
    </row>
    <row r="24" spans="1:6" s="26" customFormat="1" ht="13.5" customHeight="1">
      <c r="A24" s="86" t="str">
        <f>'REK. A'!A22</f>
        <v>A.X.</v>
      </c>
      <c r="B24" s="307" t="str">
        <f>'REK. A'!B22</f>
        <v>DEMONTAŽA POSTOJEĆIH INSTALACIJA</v>
      </c>
      <c r="C24" s="25"/>
      <c r="D24" s="25"/>
      <c r="E24" s="35"/>
      <c r="F24" s="114">
        <f>'REK. A'!F22</f>
        <v>0</v>
      </c>
    </row>
    <row r="25" spans="1:6" s="26" customFormat="1" ht="3.75" customHeight="1">
      <c r="A25" s="49"/>
      <c r="B25" s="91"/>
      <c r="C25" s="25"/>
      <c r="D25" s="25"/>
      <c r="E25" s="35"/>
      <c r="F25" s="36"/>
    </row>
    <row r="26" spans="1:6" s="48" customFormat="1" ht="15.75">
      <c r="A26" s="120" t="str">
        <f>A4</f>
        <v>A.</v>
      </c>
      <c r="B26" s="132" t="s">
        <v>2381</v>
      </c>
      <c r="C26" s="133"/>
      <c r="D26" s="133"/>
      <c r="E26" s="134"/>
      <c r="F26" s="131" t="str">
        <f>IF(SUM(F6:F24)&gt;0,SUM(F6:F24),"")</f>
        <v/>
      </c>
    </row>
    <row r="27" spans="1:6" s="1" customFormat="1" ht="18" customHeight="1">
      <c r="A27" s="8"/>
      <c r="B27" s="11"/>
      <c r="C27" s="11"/>
      <c r="D27" s="9"/>
      <c r="E27" s="9"/>
      <c r="F27" s="10"/>
    </row>
    <row r="28" spans="1:6" s="48" customFormat="1" ht="15.75">
      <c r="A28" s="51" t="str">
        <f>'REK. B'!A36</f>
        <v>B.</v>
      </c>
      <c r="B28" s="1073" t="str">
        <f>'REK. B'!B36</f>
        <v>RADOVI CJELOVITE SANACIJE</v>
      </c>
      <c r="C28" s="87"/>
      <c r="D28" s="87"/>
      <c r="E28" s="88"/>
      <c r="F28" s="89"/>
    </row>
    <row r="29" spans="1:6" s="13" customFormat="1" ht="16.5">
      <c r="A29" s="83"/>
      <c r="B29" s="83"/>
      <c r="C29" s="84"/>
      <c r="D29" s="84"/>
      <c r="E29" s="85"/>
      <c r="F29" s="85"/>
    </row>
    <row r="30" spans="1:6">
      <c r="A30" s="86" t="str">
        <f>'REK. B'!A5</f>
        <v>B.I.</v>
      </c>
      <c r="B30" s="307" t="str">
        <f>'REK. B'!B5</f>
        <v>IZOLATERSKI RADOVI UKUPNO</v>
      </c>
      <c r="C30" s="86"/>
      <c r="D30" s="86"/>
      <c r="E30" s="86"/>
      <c r="F30" s="114" t="str">
        <f>'REK. B'!F5</f>
        <v/>
      </c>
    </row>
    <row r="31" spans="1:6" s="13" customFormat="1" ht="4.5" customHeight="1">
      <c r="A31" s="83"/>
      <c r="B31" s="83"/>
      <c r="C31" s="84"/>
      <c r="D31" s="84"/>
      <c r="E31" s="85"/>
      <c r="F31" s="85"/>
    </row>
    <row r="32" spans="1:6">
      <c r="A32" s="86" t="str">
        <f>'REK. B'!A7</f>
        <v>B.II.</v>
      </c>
      <c r="B32" s="307" t="str">
        <f>'REK. B'!B7</f>
        <v>ZIDARSKI RADOVI UKUPNO</v>
      </c>
      <c r="C32" s="86"/>
      <c r="D32" s="86"/>
      <c r="E32" s="86"/>
      <c r="F32" s="114" t="str">
        <f>'REK. B'!F7</f>
        <v/>
      </c>
    </row>
    <row r="33" spans="1:6" s="13" customFormat="1" ht="4.5" customHeight="1">
      <c r="A33" s="83"/>
      <c r="B33" s="83"/>
      <c r="C33" s="84"/>
      <c r="D33" s="84"/>
      <c r="E33" s="85"/>
      <c r="F33" s="85"/>
    </row>
    <row r="34" spans="1:6">
      <c r="A34" s="86" t="str">
        <f>'REK. B'!A9</f>
        <v>B.III.</v>
      </c>
      <c r="B34" s="307" t="str">
        <f>'REK. B'!B9</f>
        <v>ZIDARSKI RADOVI - PODNI ESTRIH UKUPNO</v>
      </c>
      <c r="C34" s="86"/>
      <c r="D34" s="86"/>
      <c r="E34" s="86"/>
      <c r="F34" s="114" t="str">
        <f>'REK. B'!F9</f>
        <v/>
      </c>
    </row>
    <row r="35" spans="1:6" s="13" customFormat="1" ht="4.5" customHeight="1">
      <c r="A35" s="83"/>
      <c r="B35" s="83"/>
      <c r="C35" s="84"/>
      <c r="D35" s="84"/>
      <c r="E35" s="85"/>
      <c r="F35" s="85"/>
    </row>
    <row r="36" spans="1:6">
      <c r="A36" s="86" t="str">
        <f>'REK. B'!A11</f>
        <v>B.IV.</v>
      </c>
      <c r="B36" s="307" t="str">
        <f>'REK. B'!B11</f>
        <v>LIMARSKI RADOVI UKUPNO</v>
      </c>
      <c r="C36" s="86"/>
      <c r="D36" s="86"/>
      <c r="E36" s="86"/>
      <c r="F36" s="114" t="str">
        <f>'REK. B'!F11</f>
        <v/>
      </c>
    </row>
    <row r="37" spans="1:6" s="13" customFormat="1" ht="4.5" customHeight="1">
      <c r="A37" s="83"/>
      <c r="B37" s="83"/>
      <c r="C37" s="84"/>
      <c r="D37" s="84"/>
      <c r="E37" s="85"/>
      <c r="F37" s="85"/>
    </row>
    <row r="38" spans="1:6">
      <c r="A38" s="86" t="str">
        <f>'REK. B'!A13</f>
        <v>B.V.</v>
      </c>
      <c r="B38" s="307" t="str">
        <f>'REK. B'!B13</f>
        <v>GIPSKARTONSKI RADOVI UKUPNO</v>
      </c>
      <c r="C38" s="86"/>
      <c r="D38" s="86"/>
      <c r="E38" s="86"/>
      <c r="F38" s="114" t="str">
        <f>'REK. B'!F13</f>
        <v/>
      </c>
    </row>
    <row r="39" spans="1:6" s="13" customFormat="1" ht="4.5" customHeight="1">
      <c r="A39" s="83"/>
      <c r="B39" s="83"/>
      <c r="C39" s="84"/>
      <c r="D39" s="84"/>
      <c r="E39" s="85"/>
      <c r="F39" s="85"/>
    </row>
    <row r="40" spans="1:6">
      <c r="A40" s="86" t="str">
        <f>'REK. B'!A15</f>
        <v>B.VI.</v>
      </c>
      <c r="B40" s="307" t="str">
        <f>'REK. B'!B15</f>
        <v>UNUTARNJA STOLARIJA I BRAVARIJA UKUPNO</v>
      </c>
      <c r="C40" s="86"/>
      <c r="D40" s="86"/>
      <c r="E40" s="86"/>
      <c r="F40" s="114" t="str">
        <f>'REK. B'!F15</f>
        <v/>
      </c>
    </row>
    <row r="41" spans="1:6" s="13" customFormat="1" ht="4.5" customHeight="1">
      <c r="A41" s="83"/>
      <c r="B41" s="83"/>
      <c r="C41" s="84"/>
      <c r="D41" s="84"/>
      <c r="E41" s="85"/>
      <c r="F41" s="85"/>
    </row>
    <row r="42" spans="1:6">
      <c r="A42" s="86" t="str">
        <f>'REK. B'!A17</f>
        <v>B.VII.</v>
      </c>
      <c r="B42" s="307" t="str">
        <f>'REK. B'!B17</f>
        <v>UNUTARNJA PP STOLARIJA I BRAVARIJA UKUPNO</v>
      </c>
      <c r="C42" s="86"/>
      <c r="D42" s="86"/>
      <c r="E42" s="86"/>
      <c r="F42" s="114" t="str">
        <f>'REK. B'!F17</f>
        <v/>
      </c>
    </row>
    <row r="43" spans="1:6" s="13" customFormat="1" ht="4.5" customHeight="1">
      <c r="A43" s="83"/>
      <c r="B43" s="83"/>
      <c r="C43" s="84"/>
      <c r="D43" s="84"/>
      <c r="E43" s="85"/>
      <c r="F43" s="85"/>
    </row>
    <row r="44" spans="1:6">
      <c r="A44" s="86" t="str">
        <f>'REK. B'!A19</f>
        <v>B.VIII.</v>
      </c>
      <c r="B44" s="307" t="str">
        <f>'REK. B'!B19</f>
        <v>PODOPOLAGAČKI RADOVI - KERAMIKA UKUPNO</v>
      </c>
      <c r="C44" s="86"/>
      <c r="D44" s="86"/>
      <c r="E44" s="86"/>
      <c r="F44" s="114" t="str">
        <f>'REK. B'!F19</f>
        <v/>
      </c>
    </row>
    <row r="45" spans="1:6" ht="4.5" customHeight="1">
      <c r="A45" s="86"/>
      <c r="B45" s="90"/>
      <c r="C45" s="86"/>
      <c r="D45" s="86"/>
      <c r="E45" s="86"/>
      <c r="F45" s="114"/>
    </row>
    <row r="46" spans="1:6">
      <c r="A46" s="86" t="str">
        <f>'REK. B'!A21</f>
        <v>B.IX.</v>
      </c>
      <c r="B46" s="307" t="str">
        <f>'REK. B'!B21</f>
        <v>PODOPOLAGAČKI RADOVI - KAMEN UKUPNO</v>
      </c>
      <c r="C46" s="86"/>
      <c r="D46" s="86"/>
      <c r="E46" s="86"/>
      <c r="F46" s="114" t="str">
        <f>'REK. B'!F21</f>
        <v/>
      </c>
    </row>
    <row r="47" spans="1:6" ht="4.5" customHeight="1">
      <c r="A47" s="86"/>
      <c r="B47" s="90"/>
      <c r="C47" s="86"/>
      <c r="D47" s="86"/>
      <c r="E47" s="86"/>
      <c r="F47" s="114"/>
    </row>
    <row r="48" spans="1:6">
      <c r="A48" s="86" t="str">
        <f>'REK. B'!A23</f>
        <v>B.X.</v>
      </c>
      <c r="B48" s="307" t="str">
        <f>'REK. B'!B23</f>
        <v>KIPARSKO-RESTAURATORSKI RADOVI UKUPNO:</v>
      </c>
      <c r="C48" s="86"/>
      <c r="D48" s="86"/>
      <c r="E48" s="86"/>
      <c r="F48" s="114" t="str">
        <f>'REK. B'!F23</f>
        <v/>
      </c>
    </row>
    <row r="49" spans="1:16384" ht="4.5" customHeight="1">
      <c r="A49" s="86"/>
      <c r="B49" s="90"/>
      <c r="C49" s="86"/>
      <c r="D49" s="86"/>
      <c r="E49" s="86"/>
      <c r="F49" s="114"/>
    </row>
    <row r="50" spans="1:16384">
      <c r="A50" s="86" t="str">
        <f>'REK. B'!A25</f>
        <v>B.XI.</v>
      </c>
      <c r="B50" s="307" t="str">
        <f>'REK. B'!B25</f>
        <v>SOBOSLIKARSKO-LIČILAČKI RADOVI UKUPNO</v>
      </c>
      <c r="C50" s="86"/>
      <c r="D50" s="86"/>
      <c r="E50" s="86"/>
      <c r="F50" s="114" t="str">
        <f>'REK. B'!F25</f>
        <v/>
      </c>
    </row>
    <row r="51" spans="1:16384" ht="4.5" customHeight="1">
      <c r="A51" s="86"/>
      <c r="B51" s="90"/>
      <c r="C51" s="86"/>
      <c r="D51" s="86"/>
      <c r="E51" s="86"/>
      <c r="F51" s="114"/>
    </row>
    <row r="52" spans="1:16384">
      <c r="A52" s="1076" t="str">
        <f>'REK. B'!A27</f>
        <v>B.XII.</v>
      </c>
      <c r="B52" s="307" t="str">
        <f>'REK. B'!B27</f>
        <v>VODOVOD I ODVODNJA UKUPNO</v>
      </c>
      <c r="C52" s="86"/>
      <c r="D52" s="86"/>
      <c r="E52" s="86"/>
      <c r="F52" s="114">
        <f>'REK. B'!F27</f>
        <v>0</v>
      </c>
    </row>
    <row r="53" spans="1:16384" ht="4.5" customHeight="1">
      <c r="A53" s="86"/>
      <c r="B53" s="90"/>
      <c r="C53" s="86"/>
      <c r="D53" s="86"/>
      <c r="E53" s="86"/>
      <c r="F53" s="114"/>
    </row>
    <row r="54" spans="1:16384">
      <c r="A54" s="86" t="str">
        <f>'REK. B'!A29</f>
        <v>B.XIII.</v>
      </c>
      <c r="B54" s="307" t="str">
        <f>'REK. B'!B29</f>
        <v>GRIJANJE HLAĐENJE I VENTILACIJA UKUPNO</v>
      </c>
      <c r="C54" s="86"/>
      <c r="D54" s="86"/>
      <c r="E54" s="86"/>
      <c r="F54" s="114">
        <f>'REK. B'!F29</f>
        <v>0</v>
      </c>
    </row>
    <row r="55" spans="1:16384" ht="4.5" customHeight="1">
      <c r="A55" s="86"/>
      <c r="B55" s="90"/>
      <c r="C55" s="86"/>
      <c r="D55" s="86"/>
      <c r="E55" s="86"/>
      <c r="F55" s="114"/>
    </row>
    <row r="56" spans="1:16384">
      <c r="A56" s="86" t="str">
        <f>'REK. B'!A31</f>
        <v>B.XIV.</v>
      </c>
      <c r="B56" s="307" t="str">
        <f>'REK. B'!B31</f>
        <v>ELEKTROINSTALACIJE UKUPNO</v>
      </c>
      <c r="C56" s="86"/>
      <c r="D56" s="86"/>
      <c r="E56" s="86"/>
      <c r="F56" s="114">
        <f>'REK. B'!F31</f>
        <v>0</v>
      </c>
    </row>
    <row r="57" spans="1:16384" ht="4.5" customHeight="1">
      <c r="A57" s="86"/>
      <c r="B57" s="90"/>
      <c r="C57" s="86"/>
      <c r="D57" s="86"/>
      <c r="E57" s="86"/>
      <c r="F57" s="114"/>
    </row>
    <row r="58" spans="1:16384" ht="4.5" customHeight="1">
      <c r="A58" s="86"/>
      <c r="B58" s="90"/>
      <c r="C58" s="86"/>
      <c r="D58" s="86"/>
      <c r="E58" s="86"/>
      <c r="F58" s="114"/>
    </row>
    <row r="59" spans="1:16384" s="48" customFormat="1" ht="15.75">
      <c r="A59" s="120" t="str">
        <f>A28</f>
        <v>B.</v>
      </c>
      <c r="B59" s="132" t="s">
        <v>2380</v>
      </c>
      <c r="C59" s="133"/>
      <c r="D59" s="133"/>
      <c r="E59" s="134"/>
      <c r="F59" s="131" t="str">
        <f>IF(SUM(F30:F57)&gt;0,SUM(F30:F57),"")</f>
        <v/>
      </c>
      <c r="G59" s="150"/>
      <c r="H59" s="151"/>
      <c r="I59" s="152"/>
      <c r="J59" s="152"/>
      <c r="K59" s="153"/>
      <c r="L59" s="154"/>
      <c r="M59" s="150"/>
      <c r="N59" s="151"/>
      <c r="O59" s="152"/>
      <c r="P59" s="152"/>
      <c r="Q59" s="153"/>
      <c r="R59" s="154"/>
      <c r="S59" s="150"/>
      <c r="T59" s="151"/>
      <c r="U59" s="152"/>
      <c r="V59" s="152"/>
      <c r="W59" s="153"/>
      <c r="X59" s="154"/>
      <c r="Y59" s="150"/>
      <c r="Z59" s="151"/>
      <c r="AA59" s="152"/>
      <c r="AB59" s="152"/>
      <c r="AC59" s="153"/>
      <c r="AD59" s="154"/>
      <c r="AE59" s="150"/>
      <c r="AF59" s="151"/>
      <c r="AG59" s="152"/>
      <c r="AH59" s="152"/>
      <c r="AI59" s="153"/>
      <c r="AJ59" s="154"/>
      <c r="AK59" s="150"/>
      <c r="AL59" s="151"/>
      <c r="AM59" s="152"/>
      <c r="AN59" s="152"/>
      <c r="AO59" s="153"/>
      <c r="AP59" s="154"/>
      <c r="AQ59" s="150"/>
      <c r="AR59" s="151"/>
      <c r="AS59" s="152"/>
      <c r="AT59" s="152"/>
      <c r="AU59" s="153"/>
      <c r="AV59" s="154"/>
      <c r="AW59" s="150"/>
      <c r="AX59" s="151"/>
      <c r="AY59" s="152"/>
      <c r="AZ59" s="152"/>
      <c r="BA59" s="153"/>
      <c r="BB59" s="154"/>
      <c r="BC59" s="150"/>
      <c r="BD59" s="151"/>
      <c r="BE59" s="152"/>
      <c r="BF59" s="152"/>
      <c r="BG59" s="153"/>
      <c r="BH59" s="154"/>
      <c r="BI59" s="150"/>
      <c r="BJ59" s="151"/>
      <c r="BK59" s="152"/>
      <c r="BL59" s="152"/>
      <c r="BM59" s="153"/>
      <c r="BN59" s="154"/>
      <c r="BO59" s="150"/>
      <c r="BP59" s="151"/>
      <c r="BQ59" s="152"/>
      <c r="BR59" s="152"/>
      <c r="BS59" s="153"/>
      <c r="BT59" s="154"/>
      <c r="BU59" s="150"/>
      <c r="BV59" s="151"/>
      <c r="BW59" s="152"/>
      <c r="BX59" s="152"/>
      <c r="BY59" s="153"/>
      <c r="BZ59" s="154"/>
      <c r="CA59" s="150"/>
      <c r="CB59" s="151"/>
      <c r="CC59" s="152"/>
      <c r="CD59" s="152"/>
      <c r="CE59" s="153"/>
      <c r="CF59" s="154"/>
      <c r="CG59" s="150"/>
      <c r="CH59" s="151"/>
      <c r="CI59" s="152"/>
      <c r="CJ59" s="152"/>
      <c r="CK59" s="153"/>
      <c r="CL59" s="154"/>
      <c r="CM59" s="150"/>
      <c r="CN59" s="151"/>
      <c r="CO59" s="152"/>
      <c r="CP59" s="152"/>
      <c r="CQ59" s="153"/>
      <c r="CR59" s="154"/>
      <c r="CS59" s="150"/>
      <c r="CT59" s="151"/>
      <c r="CU59" s="152"/>
      <c r="CV59" s="152"/>
      <c r="CW59" s="153"/>
      <c r="CX59" s="154"/>
      <c r="CY59" s="150"/>
      <c r="CZ59" s="151"/>
      <c r="DA59" s="152"/>
      <c r="DB59" s="152"/>
      <c r="DC59" s="153"/>
      <c r="DD59" s="154"/>
      <c r="DE59" s="150"/>
      <c r="DF59" s="151"/>
      <c r="DG59" s="152"/>
      <c r="DH59" s="152"/>
      <c r="DI59" s="153"/>
      <c r="DJ59" s="154"/>
      <c r="DK59" s="150"/>
      <c r="DL59" s="151"/>
      <c r="DM59" s="152"/>
      <c r="DN59" s="152"/>
      <c r="DO59" s="153"/>
      <c r="DP59" s="154"/>
      <c r="DQ59" s="150"/>
      <c r="DR59" s="151"/>
      <c r="DS59" s="152"/>
      <c r="DT59" s="152"/>
      <c r="DU59" s="153"/>
      <c r="DV59" s="154"/>
      <c r="DW59" s="150"/>
      <c r="DX59" s="151"/>
      <c r="DY59" s="152"/>
      <c r="DZ59" s="152"/>
      <c r="EA59" s="153"/>
      <c r="EB59" s="154"/>
      <c r="EC59" s="150"/>
      <c r="ED59" s="151"/>
      <c r="EE59" s="152"/>
      <c r="EF59" s="152"/>
      <c r="EG59" s="153"/>
      <c r="EH59" s="154"/>
      <c r="EI59" s="150"/>
      <c r="EJ59" s="151"/>
      <c r="EK59" s="152"/>
      <c r="EL59" s="152"/>
      <c r="EM59" s="153"/>
      <c r="EN59" s="154"/>
      <c r="EO59" s="150"/>
      <c r="EP59" s="151"/>
      <c r="EQ59" s="152"/>
      <c r="ER59" s="152"/>
      <c r="ES59" s="153"/>
      <c r="ET59" s="154"/>
      <c r="EU59" s="150"/>
      <c r="EV59" s="151"/>
      <c r="EW59" s="152"/>
      <c r="EX59" s="152"/>
      <c r="EY59" s="153"/>
      <c r="EZ59" s="154"/>
      <c r="FA59" s="150"/>
      <c r="FB59" s="151"/>
      <c r="FC59" s="152"/>
      <c r="FD59" s="152"/>
      <c r="FE59" s="153"/>
      <c r="FF59" s="154"/>
      <c r="FG59" s="150"/>
      <c r="FH59" s="151"/>
      <c r="FI59" s="152"/>
      <c r="FJ59" s="152"/>
      <c r="FK59" s="153"/>
      <c r="FL59" s="154"/>
      <c r="FM59" s="150"/>
      <c r="FN59" s="151"/>
      <c r="FO59" s="152"/>
      <c r="FP59" s="152"/>
      <c r="FQ59" s="153"/>
      <c r="FR59" s="154"/>
      <c r="FS59" s="150"/>
      <c r="FT59" s="151"/>
      <c r="FU59" s="152"/>
      <c r="FV59" s="152"/>
      <c r="FW59" s="153"/>
      <c r="FX59" s="154"/>
      <c r="FY59" s="150"/>
      <c r="FZ59" s="151"/>
      <c r="GA59" s="152"/>
      <c r="GB59" s="152"/>
      <c r="GC59" s="153"/>
      <c r="GD59" s="154"/>
      <c r="GE59" s="150"/>
      <c r="GF59" s="151"/>
      <c r="GG59" s="152"/>
      <c r="GH59" s="152"/>
      <c r="GI59" s="153"/>
      <c r="GJ59" s="154"/>
      <c r="GK59" s="150"/>
      <c r="GL59" s="151"/>
      <c r="GM59" s="152"/>
      <c r="GN59" s="152"/>
      <c r="GO59" s="153"/>
      <c r="GP59" s="154"/>
      <c r="GQ59" s="150"/>
      <c r="GR59" s="151"/>
      <c r="GS59" s="152"/>
      <c r="GT59" s="152"/>
      <c r="GU59" s="153"/>
      <c r="GV59" s="154"/>
      <c r="GW59" s="150"/>
      <c r="GX59" s="151"/>
      <c r="GY59" s="152"/>
      <c r="GZ59" s="152"/>
      <c r="HA59" s="153"/>
      <c r="HB59" s="154"/>
      <c r="HC59" s="150"/>
      <c r="HD59" s="151"/>
      <c r="HE59" s="152"/>
      <c r="HF59" s="152"/>
      <c r="HG59" s="153"/>
      <c r="HH59" s="154"/>
      <c r="HI59" s="150"/>
      <c r="HJ59" s="151"/>
      <c r="HK59" s="152"/>
      <c r="HL59" s="152"/>
      <c r="HM59" s="153"/>
      <c r="HN59" s="154"/>
      <c r="HO59" s="150"/>
      <c r="HP59" s="151"/>
      <c r="HQ59" s="152"/>
      <c r="HR59" s="152"/>
      <c r="HS59" s="153"/>
      <c r="HT59" s="154"/>
      <c r="HU59" s="150"/>
      <c r="HV59" s="151"/>
      <c r="HW59" s="152"/>
      <c r="HX59" s="152"/>
      <c r="HY59" s="153"/>
      <c r="HZ59" s="154"/>
      <c r="IA59" s="150"/>
      <c r="IB59" s="151"/>
      <c r="IC59" s="152"/>
      <c r="ID59" s="152"/>
      <c r="IE59" s="153"/>
      <c r="IF59" s="154"/>
      <c r="IG59" s="150"/>
      <c r="IH59" s="151"/>
      <c r="II59" s="152"/>
      <c r="IJ59" s="152"/>
      <c r="IK59" s="153"/>
      <c r="IL59" s="154"/>
      <c r="IM59" s="150"/>
      <c r="IN59" s="151"/>
      <c r="IO59" s="152"/>
      <c r="IP59" s="152"/>
      <c r="IQ59" s="153"/>
      <c r="IR59" s="154"/>
      <c r="IS59" s="150"/>
      <c r="IT59" s="151"/>
      <c r="IU59" s="152"/>
      <c r="IV59" s="152"/>
      <c r="IW59" s="153"/>
      <c r="IX59" s="154"/>
      <c r="IY59" s="150"/>
      <c r="IZ59" s="151"/>
      <c r="JA59" s="152"/>
      <c r="JB59" s="152"/>
      <c r="JC59" s="153"/>
      <c r="JD59" s="154"/>
      <c r="JE59" s="150"/>
      <c r="JF59" s="151"/>
      <c r="JG59" s="152"/>
      <c r="JH59" s="152"/>
      <c r="JI59" s="153"/>
      <c r="JJ59" s="154"/>
      <c r="JK59" s="150"/>
      <c r="JL59" s="151"/>
      <c r="JM59" s="152"/>
      <c r="JN59" s="152"/>
      <c r="JO59" s="153"/>
      <c r="JP59" s="154"/>
      <c r="JQ59" s="150"/>
      <c r="JR59" s="151"/>
      <c r="JS59" s="152"/>
      <c r="JT59" s="152"/>
      <c r="JU59" s="153"/>
      <c r="JV59" s="154"/>
      <c r="JW59" s="150"/>
      <c r="JX59" s="151"/>
      <c r="JY59" s="152"/>
      <c r="JZ59" s="152"/>
      <c r="KA59" s="153"/>
      <c r="KB59" s="154"/>
      <c r="KC59" s="150"/>
      <c r="KD59" s="151"/>
      <c r="KE59" s="152"/>
      <c r="KF59" s="152"/>
      <c r="KG59" s="153"/>
      <c r="KH59" s="154"/>
      <c r="KI59" s="150"/>
      <c r="KJ59" s="151"/>
      <c r="KK59" s="152"/>
      <c r="KL59" s="152"/>
      <c r="KM59" s="153"/>
      <c r="KN59" s="154"/>
      <c r="KO59" s="150"/>
      <c r="KP59" s="151"/>
      <c r="KQ59" s="152"/>
      <c r="KR59" s="152"/>
      <c r="KS59" s="153"/>
      <c r="KT59" s="154"/>
      <c r="KU59" s="150"/>
      <c r="KV59" s="151"/>
      <c r="KW59" s="152"/>
      <c r="KX59" s="152"/>
      <c r="KY59" s="153"/>
      <c r="KZ59" s="154"/>
      <c r="LA59" s="150"/>
      <c r="LB59" s="151"/>
      <c r="LC59" s="152"/>
      <c r="LD59" s="152"/>
      <c r="LE59" s="153"/>
      <c r="LF59" s="154"/>
      <c r="LG59" s="150"/>
      <c r="LH59" s="151"/>
      <c r="LI59" s="152"/>
      <c r="LJ59" s="152"/>
      <c r="LK59" s="153"/>
      <c r="LL59" s="154"/>
      <c r="LM59" s="150"/>
      <c r="LN59" s="151"/>
      <c r="LO59" s="152"/>
      <c r="LP59" s="152"/>
      <c r="LQ59" s="153"/>
      <c r="LR59" s="154"/>
      <c r="LS59" s="150"/>
      <c r="LT59" s="151"/>
      <c r="LU59" s="152"/>
      <c r="LV59" s="152"/>
      <c r="LW59" s="153"/>
      <c r="LX59" s="154"/>
      <c r="LY59" s="150"/>
      <c r="LZ59" s="151"/>
      <c r="MA59" s="152"/>
      <c r="MB59" s="152"/>
      <c r="MC59" s="153"/>
      <c r="MD59" s="154"/>
      <c r="ME59" s="150"/>
      <c r="MF59" s="151"/>
      <c r="MG59" s="152"/>
      <c r="MH59" s="152"/>
      <c r="MI59" s="153"/>
      <c r="MJ59" s="154"/>
      <c r="MK59" s="150"/>
      <c r="ML59" s="151"/>
      <c r="MM59" s="152"/>
      <c r="MN59" s="152"/>
      <c r="MO59" s="153"/>
      <c r="MP59" s="154"/>
      <c r="MQ59" s="150"/>
      <c r="MR59" s="151"/>
      <c r="MS59" s="152"/>
      <c r="MT59" s="152"/>
      <c r="MU59" s="153"/>
      <c r="MV59" s="154"/>
      <c r="MW59" s="150"/>
      <c r="MX59" s="151"/>
      <c r="MY59" s="152"/>
      <c r="MZ59" s="152"/>
      <c r="NA59" s="153"/>
      <c r="NB59" s="154"/>
      <c r="NC59" s="150"/>
      <c r="ND59" s="151"/>
      <c r="NE59" s="152"/>
      <c r="NF59" s="152"/>
      <c r="NG59" s="153"/>
      <c r="NH59" s="154"/>
      <c r="NI59" s="150"/>
      <c r="NJ59" s="151"/>
      <c r="NK59" s="152"/>
      <c r="NL59" s="152"/>
      <c r="NM59" s="153"/>
      <c r="NN59" s="154"/>
      <c r="NO59" s="150"/>
      <c r="NP59" s="151"/>
      <c r="NQ59" s="152"/>
      <c r="NR59" s="152"/>
      <c r="NS59" s="153"/>
      <c r="NT59" s="154"/>
      <c r="NU59" s="150"/>
      <c r="NV59" s="151"/>
      <c r="NW59" s="152"/>
      <c r="NX59" s="152"/>
      <c r="NY59" s="153"/>
      <c r="NZ59" s="154"/>
      <c r="OA59" s="150"/>
      <c r="OB59" s="151"/>
      <c r="OC59" s="152"/>
      <c r="OD59" s="152"/>
      <c r="OE59" s="153"/>
      <c r="OF59" s="154"/>
      <c r="OG59" s="150"/>
      <c r="OH59" s="151"/>
      <c r="OI59" s="152"/>
      <c r="OJ59" s="152"/>
      <c r="OK59" s="153"/>
      <c r="OL59" s="154"/>
      <c r="OM59" s="150"/>
      <c r="ON59" s="151"/>
      <c r="OO59" s="152"/>
      <c r="OP59" s="152"/>
      <c r="OQ59" s="153"/>
      <c r="OR59" s="154"/>
      <c r="OS59" s="150"/>
      <c r="OT59" s="151"/>
      <c r="OU59" s="152"/>
      <c r="OV59" s="152"/>
      <c r="OW59" s="153"/>
      <c r="OX59" s="154"/>
      <c r="OY59" s="150"/>
      <c r="OZ59" s="151"/>
      <c r="PA59" s="152"/>
      <c r="PB59" s="152"/>
      <c r="PC59" s="153"/>
      <c r="PD59" s="154"/>
      <c r="PE59" s="150"/>
      <c r="PF59" s="151"/>
      <c r="PG59" s="152"/>
      <c r="PH59" s="152"/>
      <c r="PI59" s="153"/>
      <c r="PJ59" s="154"/>
      <c r="PK59" s="150"/>
      <c r="PL59" s="151"/>
      <c r="PM59" s="152"/>
      <c r="PN59" s="152"/>
      <c r="PO59" s="153"/>
      <c r="PP59" s="154"/>
      <c r="PQ59" s="150"/>
      <c r="PR59" s="151"/>
      <c r="PS59" s="152"/>
      <c r="PT59" s="152"/>
      <c r="PU59" s="153"/>
      <c r="PV59" s="154"/>
      <c r="PW59" s="150"/>
      <c r="PX59" s="151"/>
      <c r="PY59" s="152"/>
      <c r="PZ59" s="152"/>
      <c r="QA59" s="153"/>
      <c r="QB59" s="154"/>
      <c r="QC59" s="150"/>
      <c r="QD59" s="151"/>
      <c r="QE59" s="152"/>
      <c r="QF59" s="152"/>
      <c r="QG59" s="153"/>
      <c r="QH59" s="154"/>
      <c r="QI59" s="150"/>
      <c r="QJ59" s="151"/>
      <c r="QK59" s="152"/>
      <c r="QL59" s="152"/>
      <c r="QM59" s="153"/>
      <c r="QN59" s="154"/>
      <c r="QO59" s="150"/>
      <c r="QP59" s="151"/>
      <c r="QQ59" s="152"/>
      <c r="QR59" s="152"/>
      <c r="QS59" s="153"/>
      <c r="QT59" s="154"/>
      <c r="QU59" s="150"/>
      <c r="QV59" s="151"/>
      <c r="QW59" s="152"/>
      <c r="QX59" s="152"/>
      <c r="QY59" s="153"/>
      <c r="QZ59" s="154"/>
      <c r="RA59" s="150"/>
      <c r="RB59" s="151"/>
      <c r="RC59" s="152"/>
      <c r="RD59" s="152"/>
      <c r="RE59" s="153"/>
      <c r="RF59" s="154"/>
      <c r="RG59" s="150"/>
      <c r="RH59" s="151"/>
      <c r="RI59" s="152"/>
      <c r="RJ59" s="152"/>
      <c r="RK59" s="153"/>
      <c r="RL59" s="154"/>
      <c r="RM59" s="150"/>
      <c r="RN59" s="151"/>
      <c r="RO59" s="152"/>
      <c r="RP59" s="152"/>
      <c r="RQ59" s="153"/>
      <c r="RR59" s="154"/>
      <c r="RS59" s="150"/>
      <c r="RT59" s="151"/>
      <c r="RU59" s="152"/>
      <c r="RV59" s="152"/>
      <c r="RW59" s="153"/>
      <c r="RX59" s="154"/>
      <c r="RY59" s="150"/>
      <c r="RZ59" s="151"/>
      <c r="SA59" s="152"/>
      <c r="SB59" s="152"/>
      <c r="SC59" s="153"/>
      <c r="SD59" s="154"/>
      <c r="SE59" s="150"/>
      <c r="SF59" s="151"/>
      <c r="SG59" s="152"/>
      <c r="SH59" s="152"/>
      <c r="SI59" s="153"/>
      <c r="SJ59" s="154"/>
      <c r="SK59" s="150"/>
      <c r="SL59" s="151"/>
      <c r="SM59" s="152"/>
      <c r="SN59" s="152"/>
      <c r="SO59" s="153"/>
      <c r="SP59" s="154"/>
      <c r="SQ59" s="150"/>
      <c r="SR59" s="151"/>
      <c r="SS59" s="152"/>
      <c r="ST59" s="152"/>
      <c r="SU59" s="153"/>
      <c r="SV59" s="154"/>
      <c r="SW59" s="150"/>
      <c r="SX59" s="151"/>
      <c r="SY59" s="152"/>
      <c r="SZ59" s="152"/>
      <c r="TA59" s="153"/>
      <c r="TB59" s="154"/>
      <c r="TC59" s="150"/>
      <c r="TD59" s="151"/>
      <c r="TE59" s="152"/>
      <c r="TF59" s="152"/>
      <c r="TG59" s="153"/>
      <c r="TH59" s="154"/>
      <c r="TI59" s="150"/>
      <c r="TJ59" s="151"/>
      <c r="TK59" s="152"/>
      <c r="TL59" s="152"/>
      <c r="TM59" s="153"/>
      <c r="TN59" s="154"/>
      <c r="TO59" s="150"/>
      <c r="TP59" s="151"/>
      <c r="TQ59" s="152"/>
      <c r="TR59" s="152"/>
      <c r="TS59" s="153"/>
      <c r="TT59" s="154"/>
      <c r="TU59" s="150"/>
      <c r="TV59" s="151"/>
      <c r="TW59" s="152"/>
      <c r="TX59" s="152"/>
      <c r="TY59" s="153"/>
      <c r="TZ59" s="154"/>
      <c r="UA59" s="150"/>
      <c r="UB59" s="151"/>
      <c r="UC59" s="152"/>
      <c r="UD59" s="152"/>
      <c r="UE59" s="153"/>
      <c r="UF59" s="154"/>
      <c r="UG59" s="150"/>
      <c r="UH59" s="151"/>
      <c r="UI59" s="152"/>
      <c r="UJ59" s="152"/>
      <c r="UK59" s="153"/>
      <c r="UL59" s="154"/>
      <c r="UM59" s="150"/>
      <c r="UN59" s="151"/>
      <c r="UO59" s="152"/>
      <c r="UP59" s="152"/>
      <c r="UQ59" s="153"/>
      <c r="UR59" s="154"/>
      <c r="US59" s="150"/>
      <c r="UT59" s="151"/>
      <c r="UU59" s="152"/>
      <c r="UV59" s="152"/>
      <c r="UW59" s="153"/>
      <c r="UX59" s="154"/>
      <c r="UY59" s="150"/>
      <c r="UZ59" s="151"/>
      <c r="VA59" s="152"/>
      <c r="VB59" s="152"/>
      <c r="VC59" s="153"/>
      <c r="VD59" s="154"/>
      <c r="VE59" s="150"/>
      <c r="VF59" s="151"/>
      <c r="VG59" s="152"/>
      <c r="VH59" s="152"/>
      <c r="VI59" s="153"/>
      <c r="VJ59" s="154"/>
      <c r="VK59" s="150"/>
      <c r="VL59" s="151"/>
      <c r="VM59" s="152"/>
      <c r="VN59" s="152"/>
      <c r="VO59" s="153"/>
      <c r="VP59" s="154"/>
      <c r="VQ59" s="150"/>
      <c r="VR59" s="151"/>
      <c r="VS59" s="152"/>
      <c r="VT59" s="152"/>
      <c r="VU59" s="153"/>
      <c r="VV59" s="154"/>
      <c r="VW59" s="150"/>
      <c r="VX59" s="151"/>
      <c r="VY59" s="152"/>
      <c r="VZ59" s="152"/>
      <c r="WA59" s="153"/>
      <c r="WB59" s="154"/>
      <c r="WC59" s="150"/>
      <c r="WD59" s="151"/>
      <c r="WE59" s="152"/>
      <c r="WF59" s="152"/>
      <c r="WG59" s="153"/>
      <c r="WH59" s="154"/>
      <c r="WI59" s="150"/>
      <c r="WJ59" s="151"/>
      <c r="WK59" s="152"/>
      <c r="WL59" s="152"/>
      <c r="WM59" s="153"/>
      <c r="WN59" s="154"/>
      <c r="WO59" s="150"/>
      <c r="WP59" s="151"/>
      <c r="WQ59" s="152"/>
      <c r="WR59" s="152"/>
      <c r="WS59" s="153"/>
      <c r="WT59" s="154"/>
      <c r="WU59" s="150"/>
      <c r="WV59" s="151"/>
      <c r="WW59" s="152"/>
      <c r="WX59" s="152"/>
      <c r="WY59" s="153"/>
      <c r="WZ59" s="154"/>
      <c r="XA59" s="150"/>
      <c r="XB59" s="151"/>
      <c r="XC59" s="152"/>
      <c r="XD59" s="152"/>
      <c r="XE59" s="153"/>
      <c r="XF59" s="154"/>
      <c r="XG59" s="150"/>
      <c r="XH59" s="151"/>
      <c r="XI59" s="152"/>
      <c r="XJ59" s="152"/>
      <c r="XK59" s="153"/>
      <c r="XL59" s="154"/>
      <c r="XM59" s="150"/>
      <c r="XN59" s="151"/>
      <c r="XO59" s="152"/>
      <c r="XP59" s="152"/>
      <c r="XQ59" s="153"/>
      <c r="XR59" s="154"/>
      <c r="XS59" s="150"/>
      <c r="XT59" s="151"/>
      <c r="XU59" s="152"/>
      <c r="XV59" s="152"/>
      <c r="XW59" s="153"/>
      <c r="XX59" s="154"/>
      <c r="XY59" s="150"/>
      <c r="XZ59" s="151"/>
      <c r="YA59" s="152"/>
      <c r="YB59" s="152"/>
      <c r="YC59" s="153"/>
      <c r="YD59" s="154"/>
      <c r="YE59" s="150"/>
      <c r="YF59" s="151"/>
      <c r="YG59" s="152"/>
      <c r="YH59" s="152"/>
      <c r="YI59" s="153"/>
      <c r="YJ59" s="154"/>
      <c r="YK59" s="150"/>
      <c r="YL59" s="151"/>
      <c r="YM59" s="152"/>
      <c r="YN59" s="152"/>
      <c r="YO59" s="153"/>
      <c r="YP59" s="154"/>
      <c r="YQ59" s="150"/>
      <c r="YR59" s="151"/>
      <c r="YS59" s="152"/>
      <c r="YT59" s="152"/>
      <c r="YU59" s="153"/>
      <c r="YV59" s="154"/>
      <c r="YW59" s="150"/>
      <c r="YX59" s="151"/>
      <c r="YY59" s="152"/>
      <c r="YZ59" s="152"/>
      <c r="ZA59" s="153"/>
      <c r="ZB59" s="154"/>
      <c r="ZC59" s="150"/>
      <c r="ZD59" s="151"/>
      <c r="ZE59" s="152"/>
      <c r="ZF59" s="152"/>
      <c r="ZG59" s="153"/>
      <c r="ZH59" s="154"/>
      <c r="ZI59" s="150"/>
      <c r="ZJ59" s="151"/>
      <c r="ZK59" s="152"/>
      <c r="ZL59" s="152"/>
      <c r="ZM59" s="153"/>
      <c r="ZN59" s="154"/>
      <c r="ZO59" s="150"/>
      <c r="ZP59" s="151"/>
      <c r="ZQ59" s="152"/>
      <c r="ZR59" s="152"/>
      <c r="ZS59" s="153"/>
      <c r="ZT59" s="154"/>
      <c r="ZU59" s="150"/>
      <c r="ZV59" s="151"/>
      <c r="ZW59" s="152"/>
      <c r="ZX59" s="152"/>
      <c r="ZY59" s="153"/>
      <c r="ZZ59" s="154"/>
      <c r="AAA59" s="150"/>
      <c r="AAB59" s="151"/>
      <c r="AAC59" s="152"/>
      <c r="AAD59" s="152"/>
      <c r="AAE59" s="153"/>
      <c r="AAF59" s="154"/>
      <c r="AAG59" s="150"/>
      <c r="AAH59" s="151"/>
      <c r="AAI59" s="152"/>
      <c r="AAJ59" s="152"/>
      <c r="AAK59" s="153"/>
      <c r="AAL59" s="154"/>
      <c r="AAM59" s="150"/>
      <c r="AAN59" s="151"/>
      <c r="AAO59" s="152"/>
      <c r="AAP59" s="152"/>
      <c r="AAQ59" s="153"/>
      <c r="AAR59" s="154"/>
      <c r="AAS59" s="150"/>
      <c r="AAT59" s="151"/>
      <c r="AAU59" s="152"/>
      <c r="AAV59" s="152"/>
      <c r="AAW59" s="153"/>
      <c r="AAX59" s="154"/>
      <c r="AAY59" s="150"/>
      <c r="AAZ59" s="151"/>
      <c r="ABA59" s="152"/>
      <c r="ABB59" s="152"/>
      <c r="ABC59" s="153"/>
      <c r="ABD59" s="154"/>
      <c r="ABE59" s="150"/>
      <c r="ABF59" s="151"/>
      <c r="ABG59" s="152"/>
      <c r="ABH59" s="152"/>
      <c r="ABI59" s="153"/>
      <c r="ABJ59" s="154"/>
      <c r="ABK59" s="150"/>
      <c r="ABL59" s="151"/>
      <c r="ABM59" s="152"/>
      <c r="ABN59" s="152"/>
      <c r="ABO59" s="153"/>
      <c r="ABP59" s="154"/>
      <c r="ABQ59" s="150"/>
      <c r="ABR59" s="151"/>
      <c r="ABS59" s="152"/>
      <c r="ABT59" s="152"/>
      <c r="ABU59" s="153"/>
      <c r="ABV59" s="154"/>
      <c r="ABW59" s="150"/>
      <c r="ABX59" s="151"/>
      <c r="ABY59" s="152"/>
      <c r="ABZ59" s="152"/>
      <c r="ACA59" s="153"/>
      <c r="ACB59" s="154"/>
      <c r="ACC59" s="150"/>
      <c r="ACD59" s="151"/>
      <c r="ACE59" s="152"/>
      <c r="ACF59" s="152"/>
      <c r="ACG59" s="153"/>
      <c r="ACH59" s="154"/>
      <c r="ACI59" s="150"/>
      <c r="ACJ59" s="151"/>
      <c r="ACK59" s="152"/>
      <c r="ACL59" s="152"/>
      <c r="ACM59" s="153"/>
      <c r="ACN59" s="154"/>
      <c r="ACO59" s="150"/>
      <c r="ACP59" s="151"/>
      <c r="ACQ59" s="152"/>
      <c r="ACR59" s="152"/>
      <c r="ACS59" s="153"/>
      <c r="ACT59" s="154"/>
      <c r="ACU59" s="150"/>
      <c r="ACV59" s="151"/>
      <c r="ACW59" s="152"/>
      <c r="ACX59" s="152"/>
      <c r="ACY59" s="153"/>
      <c r="ACZ59" s="154"/>
      <c r="ADA59" s="150"/>
      <c r="ADB59" s="151"/>
      <c r="ADC59" s="152"/>
      <c r="ADD59" s="152"/>
      <c r="ADE59" s="153"/>
      <c r="ADF59" s="154"/>
      <c r="ADG59" s="150"/>
      <c r="ADH59" s="151"/>
      <c r="ADI59" s="152"/>
      <c r="ADJ59" s="152"/>
      <c r="ADK59" s="153"/>
      <c r="ADL59" s="154"/>
      <c r="ADM59" s="150"/>
      <c r="ADN59" s="151"/>
      <c r="ADO59" s="152"/>
      <c r="ADP59" s="152"/>
      <c r="ADQ59" s="153"/>
      <c r="ADR59" s="154"/>
      <c r="ADS59" s="150"/>
      <c r="ADT59" s="151"/>
      <c r="ADU59" s="152"/>
      <c r="ADV59" s="152"/>
      <c r="ADW59" s="153"/>
      <c r="ADX59" s="154"/>
      <c r="ADY59" s="150"/>
      <c r="ADZ59" s="151"/>
      <c r="AEA59" s="152"/>
      <c r="AEB59" s="152"/>
      <c r="AEC59" s="153"/>
      <c r="AED59" s="154"/>
      <c r="AEE59" s="150"/>
      <c r="AEF59" s="151"/>
      <c r="AEG59" s="152"/>
      <c r="AEH59" s="152"/>
      <c r="AEI59" s="153"/>
      <c r="AEJ59" s="154"/>
      <c r="AEK59" s="150"/>
      <c r="AEL59" s="151"/>
      <c r="AEM59" s="152"/>
      <c r="AEN59" s="152"/>
      <c r="AEO59" s="153"/>
      <c r="AEP59" s="154"/>
      <c r="AEQ59" s="150"/>
      <c r="AER59" s="151"/>
      <c r="AES59" s="152"/>
      <c r="AET59" s="152"/>
      <c r="AEU59" s="153"/>
      <c r="AEV59" s="154"/>
      <c r="AEW59" s="150"/>
      <c r="AEX59" s="151"/>
      <c r="AEY59" s="152"/>
      <c r="AEZ59" s="152"/>
      <c r="AFA59" s="153"/>
      <c r="AFB59" s="154"/>
      <c r="AFC59" s="150"/>
      <c r="AFD59" s="151"/>
      <c r="AFE59" s="152"/>
      <c r="AFF59" s="152"/>
      <c r="AFG59" s="153"/>
      <c r="AFH59" s="154"/>
      <c r="AFI59" s="150"/>
      <c r="AFJ59" s="151"/>
      <c r="AFK59" s="152"/>
      <c r="AFL59" s="152"/>
      <c r="AFM59" s="153"/>
      <c r="AFN59" s="154"/>
      <c r="AFO59" s="150"/>
      <c r="AFP59" s="151"/>
      <c r="AFQ59" s="152"/>
      <c r="AFR59" s="152"/>
      <c r="AFS59" s="153"/>
      <c r="AFT59" s="154"/>
      <c r="AFU59" s="150"/>
      <c r="AFV59" s="151"/>
      <c r="AFW59" s="152"/>
      <c r="AFX59" s="152"/>
      <c r="AFY59" s="153"/>
      <c r="AFZ59" s="154"/>
      <c r="AGA59" s="150"/>
      <c r="AGB59" s="151"/>
      <c r="AGC59" s="152"/>
      <c r="AGD59" s="152"/>
      <c r="AGE59" s="153"/>
      <c r="AGF59" s="154"/>
      <c r="AGG59" s="150"/>
      <c r="AGH59" s="151"/>
      <c r="AGI59" s="152"/>
      <c r="AGJ59" s="152"/>
      <c r="AGK59" s="153"/>
      <c r="AGL59" s="154"/>
      <c r="AGM59" s="150"/>
      <c r="AGN59" s="151"/>
      <c r="AGO59" s="152"/>
      <c r="AGP59" s="152"/>
      <c r="AGQ59" s="153"/>
      <c r="AGR59" s="154"/>
      <c r="AGS59" s="150"/>
      <c r="AGT59" s="151"/>
      <c r="AGU59" s="152"/>
      <c r="AGV59" s="152"/>
      <c r="AGW59" s="153"/>
      <c r="AGX59" s="154"/>
      <c r="AGY59" s="150"/>
      <c r="AGZ59" s="151"/>
      <c r="AHA59" s="152"/>
      <c r="AHB59" s="152"/>
      <c r="AHC59" s="153"/>
      <c r="AHD59" s="154"/>
      <c r="AHE59" s="150"/>
      <c r="AHF59" s="151"/>
      <c r="AHG59" s="152"/>
      <c r="AHH59" s="152"/>
      <c r="AHI59" s="153"/>
      <c r="AHJ59" s="154"/>
      <c r="AHK59" s="150"/>
      <c r="AHL59" s="151"/>
      <c r="AHM59" s="152"/>
      <c r="AHN59" s="152"/>
      <c r="AHO59" s="153"/>
      <c r="AHP59" s="154"/>
      <c r="AHQ59" s="150"/>
      <c r="AHR59" s="151"/>
      <c r="AHS59" s="152"/>
      <c r="AHT59" s="152"/>
      <c r="AHU59" s="153"/>
      <c r="AHV59" s="154"/>
      <c r="AHW59" s="150"/>
      <c r="AHX59" s="151"/>
      <c r="AHY59" s="152"/>
      <c r="AHZ59" s="152"/>
      <c r="AIA59" s="153"/>
      <c r="AIB59" s="154"/>
      <c r="AIC59" s="150"/>
      <c r="AID59" s="151"/>
      <c r="AIE59" s="152"/>
      <c r="AIF59" s="152"/>
      <c r="AIG59" s="153"/>
      <c r="AIH59" s="154"/>
      <c r="AII59" s="150"/>
      <c r="AIJ59" s="151"/>
      <c r="AIK59" s="152"/>
      <c r="AIL59" s="152"/>
      <c r="AIM59" s="153"/>
      <c r="AIN59" s="154"/>
      <c r="AIO59" s="150"/>
      <c r="AIP59" s="151"/>
      <c r="AIQ59" s="152"/>
      <c r="AIR59" s="152"/>
      <c r="AIS59" s="153"/>
      <c r="AIT59" s="154"/>
      <c r="AIU59" s="150"/>
      <c r="AIV59" s="151"/>
      <c r="AIW59" s="152"/>
      <c r="AIX59" s="152"/>
      <c r="AIY59" s="153"/>
      <c r="AIZ59" s="154"/>
      <c r="AJA59" s="150"/>
      <c r="AJB59" s="151"/>
      <c r="AJC59" s="152"/>
      <c r="AJD59" s="152"/>
      <c r="AJE59" s="153"/>
      <c r="AJF59" s="154"/>
      <c r="AJG59" s="150"/>
      <c r="AJH59" s="151"/>
      <c r="AJI59" s="152"/>
      <c r="AJJ59" s="152"/>
      <c r="AJK59" s="153"/>
      <c r="AJL59" s="154"/>
      <c r="AJM59" s="150"/>
      <c r="AJN59" s="151"/>
      <c r="AJO59" s="152"/>
      <c r="AJP59" s="152"/>
      <c r="AJQ59" s="153"/>
      <c r="AJR59" s="154"/>
      <c r="AJS59" s="150"/>
      <c r="AJT59" s="151"/>
      <c r="AJU59" s="152"/>
      <c r="AJV59" s="152"/>
      <c r="AJW59" s="153"/>
      <c r="AJX59" s="154"/>
      <c r="AJY59" s="150"/>
      <c r="AJZ59" s="151"/>
      <c r="AKA59" s="152"/>
      <c r="AKB59" s="152"/>
      <c r="AKC59" s="153"/>
      <c r="AKD59" s="154"/>
      <c r="AKE59" s="150"/>
      <c r="AKF59" s="151"/>
      <c r="AKG59" s="152"/>
      <c r="AKH59" s="152"/>
      <c r="AKI59" s="153"/>
      <c r="AKJ59" s="154"/>
      <c r="AKK59" s="150"/>
      <c r="AKL59" s="151"/>
      <c r="AKM59" s="152"/>
      <c r="AKN59" s="152"/>
      <c r="AKO59" s="153"/>
      <c r="AKP59" s="154"/>
      <c r="AKQ59" s="150"/>
      <c r="AKR59" s="151"/>
      <c r="AKS59" s="152"/>
      <c r="AKT59" s="152"/>
      <c r="AKU59" s="153"/>
      <c r="AKV59" s="154"/>
      <c r="AKW59" s="150"/>
      <c r="AKX59" s="151"/>
      <c r="AKY59" s="152"/>
      <c r="AKZ59" s="152"/>
      <c r="ALA59" s="153"/>
      <c r="ALB59" s="154"/>
      <c r="ALC59" s="150"/>
      <c r="ALD59" s="151"/>
      <c r="ALE59" s="152"/>
      <c r="ALF59" s="152"/>
      <c r="ALG59" s="153"/>
      <c r="ALH59" s="154"/>
      <c r="ALI59" s="150"/>
      <c r="ALJ59" s="151"/>
      <c r="ALK59" s="152"/>
      <c r="ALL59" s="152"/>
      <c r="ALM59" s="153"/>
      <c r="ALN59" s="154"/>
      <c r="ALO59" s="150"/>
      <c r="ALP59" s="151"/>
      <c r="ALQ59" s="152"/>
      <c r="ALR59" s="152"/>
      <c r="ALS59" s="153"/>
      <c r="ALT59" s="154"/>
      <c r="ALU59" s="150"/>
      <c r="ALV59" s="151"/>
      <c r="ALW59" s="152"/>
      <c r="ALX59" s="152"/>
      <c r="ALY59" s="153"/>
      <c r="ALZ59" s="154"/>
      <c r="AMA59" s="150"/>
      <c r="AMB59" s="151"/>
      <c r="AMC59" s="152"/>
      <c r="AMD59" s="152"/>
      <c r="AME59" s="153"/>
      <c r="AMF59" s="154"/>
      <c r="AMG59" s="150"/>
      <c r="AMH59" s="151"/>
      <c r="AMI59" s="152"/>
      <c r="AMJ59" s="152"/>
      <c r="AMK59" s="153"/>
      <c r="AML59" s="154"/>
      <c r="AMM59" s="150"/>
      <c r="AMN59" s="151"/>
      <c r="AMO59" s="152"/>
      <c r="AMP59" s="152"/>
      <c r="AMQ59" s="153"/>
      <c r="AMR59" s="154"/>
      <c r="AMS59" s="150"/>
      <c r="AMT59" s="151"/>
      <c r="AMU59" s="152"/>
      <c r="AMV59" s="152"/>
      <c r="AMW59" s="153"/>
      <c r="AMX59" s="154"/>
      <c r="AMY59" s="150"/>
      <c r="AMZ59" s="151"/>
      <c r="ANA59" s="152"/>
      <c r="ANB59" s="152"/>
      <c r="ANC59" s="153"/>
      <c r="AND59" s="154"/>
      <c r="ANE59" s="150"/>
      <c r="ANF59" s="151"/>
      <c r="ANG59" s="152"/>
      <c r="ANH59" s="152"/>
      <c r="ANI59" s="153"/>
      <c r="ANJ59" s="154"/>
      <c r="ANK59" s="150"/>
      <c r="ANL59" s="151"/>
      <c r="ANM59" s="152"/>
      <c r="ANN59" s="152"/>
      <c r="ANO59" s="153"/>
      <c r="ANP59" s="154"/>
      <c r="ANQ59" s="150"/>
      <c r="ANR59" s="151"/>
      <c r="ANS59" s="152"/>
      <c r="ANT59" s="152"/>
      <c r="ANU59" s="153"/>
      <c r="ANV59" s="154"/>
      <c r="ANW59" s="150"/>
      <c r="ANX59" s="151"/>
      <c r="ANY59" s="152"/>
      <c r="ANZ59" s="152"/>
      <c r="AOA59" s="153"/>
      <c r="AOB59" s="154"/>
      <c r="AOC59" s="150"/>
      <c r="AOD59" s="151"/>
      <c r="AOE59" s="152"/>
      <c r="AOF59" s="152"/>
      <c r="AOG59" s="153"/>
      <c r="AOH59" s="154"/>
      <c r="AOI59" s="150"/>
      <c r="AOJ59" s="151"/>
      <c r="AOK59" s="152"/>
      <c r="AOL59" s="152"/>
      <c r="AOM59" s="153"/>
      <c r="AON59" s="154"/>
      <c r="AOO59" s="150"/>
      <c r="AOP59" s="151"/>
      <c r="AOQ59" s="152"/>
      <c r="AOR59" s="152"/>
      <c r="AOS59" s="153"/>
      <c r="AOT59" s="154"/>
      <c r="AOU59" s="150"/>
      <c r="AOV59" s="151"/>
      <c r="AOW59" s="152"/>
      <c r="AOX59" s="152"/>
      <c r="AOY59" s="153"/>
      <c r="AOZ59" s="154"/>
      <c r="APA59" s="150"/>
      <c r="APB59" s="151"/>
      <c r="APC59" s="152"/>
      <c r="APD59" s="152"/>
      <c r="APE59" s="153"/>
      <c r="APF59" s="154"/>
      <c r="APG59" s="150"/>
      <c r="APH59" s="151"/>
      <c r="API59" s="152"/>
      <c r="APJ59" s="152"/>
      <c r="APK59" s="153"/>
      <c r="APL59" s="154"/>
      <c r="APM59" s="150"/>
      <c r="APN59" s="151"/>
      <c r="APO59" s="152"/>
      <c r="APP59" s="152"/>
      <c r="APQ59" s="153"/>
      <c r="APR59" s="154"/>
      <c r="APS59" s="150"/>
      <c r="APT59" s="151"/>
      <c r="APU59" s="152"/>
      <c r="APV59" s="152"/>
      <c r="APW59" s="153"/>
      <c r="APX59" s="154"/>
      <c r="APY59" s="150"/>
      <c r="APZ59" s="151"/>
      <c r="AQA59" s="152"/>
      <c r="AQB59" s="152"/>
      <c r="AQC59" s="153"/>
      <c r="AQD59" s="154"/>
      <c r="AQE59" s="150"/>
      <c r="AQF59" s="151"/>
      <c r="AQG59" s="152"/>
      <c r="AQH59" s="152"/>
      <c r="AQI59" s="153"/>
      <c r="AQJ59" s="154"/>
      <c r="AQK59" s="150"/>
      <c r="AQL59" s="151"/>
      <c r="AQM59" s="152"/>
      <c r="AQN59" s="152"/>
      <c r="AQO59" s="153"/>
      <c r="AQP59" s="154"/>
      <c r="AQQ59" s="150"/>
      <c r="AQR59" s="151"/>
      <c r="AQS59" s="152"/>
      <c r="AQT59" s="152"/>
      <c r="AQU59" s="153"/>
      <c r="AQV59" s="154"/>
      <c r="AQW59" s="150"/>
      <c r="AQX59" s="151"/>
      <c r="AQY59" s="152"/>
      <c r="AQZ59" s="152"/>
      <c r="ARA59" s="153"/>
      <c r="ARB59" s="154"/>
      <c r="ARC59" s="150"/>
      <c r="ARD59" s="151"/>
      <c r="ARE59" s="152"/>
      <c r="ARF59" s="152"/>
      <c r="ARG59" s="153"/>
      <c r="ARH59" s="154"/>
      <c r="ARI59" s="150"/>
      <c r="ARJ59" s="151"/>
      <c r="ARK59" s="152"/>
      <c r="ARL59" s="152"/>
      <c r="ARM59" s="153"/>
      <c r="ARN59" s="154"/>
      <c r="ARO59" s="150"/>
      <c r="ARP59" s="151"/>
      <c r="ARQ59" s="152"/>
      <c r="ARR59" s="152"/>
      <c r="ARS59" s="153"/>
      <c r="ART59" s="154"/>
      <c r="ARU59" s="150"/>
      <c r="ARV59" s="151"/>
      <c r="ARW59" s="152"/>
      <c r="ARX59" s="152"/>
      <c r="ARY59" s="153"/>
      <c r="ARZ59" s="154"/>
      <c r="ASA59" s="150"/>
      <c r="ASB59" s="151"/>
      <c r="ASC59" s="152"/>
      <c r="ASD59" s="152"/>
      <c r="ASE59" s="153"/>
      <c r="ASF59" s="154"/>
      <c r="ASG59" s="150"/>
      <c r="ASH59" s="151"/>
      <c r="ASI59" s="152"/>
      <c r="ASJ59" s="152"/>
      <c r="ASK59" s="153"/>
      <c r="ASL59" s="154"/>
      <c r="ASM59" s="150"/>
      <c r="ASN59" s="151"/>
      <c r="ASO59" s="152"/>
      <c r="ASP59" s="152"/>
      <c r="ASQ59" s="153"/>
      <c r="ASR59" s="154"/>
      <c r="ASS59" s="150"/>
      <c r="AST59" s="151"/>
      <c r="ASU59" s="152"/>
      <c r="ASV59" s="152"/>
      <c r="ASW59" s="153"/>
      <c r="ASX59" s="154"/>
      <c r="ASY59" s="150"/>
      <c r="ASZ59" s="151"/>
      <c r="ATA59" s="152"/>
      <c r="ATB59" s="152"/>
      <c r="ATC59" s="153"/>
      <c r="ATD59" s="154"/>
      <c r="ATE59" s="150"/>
      <c r="ATF59" s="151"/>
      <c r="ATG59" s="152"/>
      <c r="ATH59" s="152"/>
      <c r="ATI59" s="153"/>
      <c r="ATJ59" s="154"/>
      <c r="ATK59" s="150"/>
      <c r="ATL59" s="151"/>
      <c r="ATM59" s="152"/>
      <c r="ATN59" s="152"/>
      <c r="ATO59" s="153"/>
      <c r="ATP59" s="154"/>
      <c r="ATQ59" s="150"/>
      <c r="ATR59" s="151"/>
      <c r="ATS59" s="152"/>
      <c r="ATT59" s="152"/>
      <c r="ATU59" s="153"/>
      <c r="ATV59" s="154"/>
      <c r="ATW59" s="150"/>
      <c r="ATX59" s="151"/>
      <c r="ATY59" s="152"/>
      <c r="ATZ59" s="152"/>
      <c r="AUA59" s="153"/>
      <c r="AUB59" s="154"/>
      <c r="AUC59" s="150"/>
      <c r="AUD59" s="151"/>
      <c r="AUE59" s="152"/>
      <c r="AUF59" s="152"/>
      <c r="AUG59" s="153"/>
      <c r="AUH59" s="154"/>
      <c r="AUI59" s="150"/>
      <c r="AUJ59" s="151"/>
      <c r="AUK59" s="152"/>
      <c r="AUL59" s="152"/>
      <c r="AUM59" s="153"/>
      <c r="AUN59" s="154"/>
      <c r="AUO59" s="150"/>
      <c r="AUP59" s="151"/>
      <c r="AUQ59" s="152"/>
      <c r="AUR59" s="152"/>
      <c r="AUS59" s="153"/>
      <c r="AUT59" s="154"/>
      <c r="AUU59" s="150"/>
      <c r="AUV59" s="151"/>
      <c r="AUW59" s="152"/>
      <c r="AUX59" s="152"/>
      <c r="AUY59" s="153"/>
      <c r="AUZ59" s="154"/>
      <c r="AVA59" s="150"/>
      <c r="AVB59" s="151"/>
      <c r="AVC59" s="152"/>
      <c r="AVD59" s="152"/>
      <c r="AVE59" s="153"/>
      <c r="AVF59" s="154"/>
      <c r="AVG59" s="150"/>
      <c r="AVH59" s="151"/>
      <c r="AVI59" s="152"/>
      <c r="AVJ59" s="152"/>
      <c r="AVK59" s="153"/>
      <c r="AVL59" s="154"/>
      <c r="AVM59" s="150"/>
      <c r="AVN59" s="151"/>
      <c r="AVO59" s="152"/>
      <c r="AVP59" s="152"/>
      <c r="AVQ59" s="153"/>
      <c r="AVR59" s="154"/>
      <c r="AVS59" s="150"/>
      <c r="AVT59" s="151"/>
      <c r="AVU59" s="152"/>
      <c r="AVV59" s="152"/>
      <c r="AVW59" s="153"/>
      <c r="AVX59" s="154"/>
      <c r="AVY59" s="150"/>
      <c r="AVZ59" s="151"/>
      <c r="AWA59" s="152"/>
      <c r="AWB59" s="152"/>
      <c r="AWC59" s="153"/>
      <c r="AWD59" s="154"/>
      <c r="AWE59" s="150"/>
      <c r="AWF59" s="151"/>
      <c r="AWG59" s="152"/>
      <c r="AWH59" s="152"/>
      <c r="AWI59" s="153"/>
      <c r="AWJ59" s="154"/>
      <c r="AWK59" s="150"/>
      <c r="AWL59" s="151"/>
      <c r="AWM59" s="152"/>
      <c r="AWN59" s="152"/>
      <c r="AWO59" s="153"/>
      <c r="AWP59" s="154"/>
      <c r="AWQ59" s="150"/>
      <c r="AWR59" s="151"/>
      <c r="AWS59" s="152"/>
      <c r="AWT59" s="152"/>
      <c r="AWU59" s="153"/>
      <c r="AWV59" s="154"/>
      <c r="AWW59" s="150"/>
      <c r="AWX59" s="151"/>
      <c r="AWY59" s="152"/>
      <c r="AWZ59" s="152"/>
      <c r="AXA59" s="153"/>
      <c r="AXB59" s="154"/>
      <c r="AXC59" s="150"/>
      <c r="AXD59" s="151"/>
      <c r="AXE59" s="152"/>
      <c r="AXF59" s="152"/>
      <c r="AXG59" s="153"/>
      <c r="AXH59" s="154"/>
      <c r="AXI59" s="150"/>
      <c r="AXJ59" s="151"/>
      <c r="AXK59" s="152"/>
      <c r="AXL59" s="152"/>
      <c r="AXM59" s="153"/>
      <c r="AXN59" s="154"/>
      <c r="AXO59" s="150"/>
      <c r="AXP59" s="151"/>
      <c r="AXQ59" s="152"/>
      <c r="AXR59" s="152"/>
      <c r="AXS59" s="153"/>
      <c r="AXT59" s="154"/>
      <c r="AXU59" s="150"/>
      <c r="AXV59" s="151"/>
      <c r="AXW59" s="152"/>
      <c r="AXX59" s="152"/>
      <c r="AXY59" s="153"/>
      <c r="AXZ59" s="154"/>
      <c r="AYA59" s="150"/>
      <c r="AYB59" s="151"/>
      <c r="AYC59" s="152"/>
      <c r="AYD59" s="152"/>
      <c r="AYE59" s="153"/>
      <c r="AYF59" s="154"/>
      <c r="AYG59" s="150"/>
      <c r="AYH59" s="151"/>
      <c r="AYI59" s="152"/>
      <c r="AYJ59" s="152"/>
      <c r="AYK59" s="153"/>
      <c r="AYL59" s="154"/>
      <c r="AYM59" s="150"/>
      <c r="AYN59" s="151"/>
      <c r="AYO59" s="152"/>
      <c r="AYP59" s="152"/>
      <c r="AYQ59" s="153"/>
      <c r="AYR59" s="154"/>
      <c r="AYS59" s="150"/>
      <c r="AYT59" s="151"/>
      <c r="AYU59" s="152"/>
      <c r="AYV59" s="152"/>
      <c r="AYW59" s="153"/>
      <c r="AYX59" s="154"/>
      <c r="AYY59" s="150"/>
      <c r="AYZ59" s="151"/>
      <c r="AZA59" s="152"/>
      <c r="AZB59" s="152"/>
      <c r="AZC59" s="153"/>
      <c r="AZD59" s="154"/>
      <c r="AZE59" s="150"/>
      <c r="AZF59" s="151"/>
      <c r="AZG59" s="152"/>
      <c r="AZH59" s="152"/>
      <c r="AZI59" s="153"/>
      <c r="AZJ59" s="154"/>
      <c r="AZK59" s="150"/>
      <c r="AZL59" s="151"/>
      <c r="AZM59" s="152"/>
      <c r="AZN59" s="152"/>
      <c r="AZO59" s="153"/>
      <c r="AZP59" s="154"/>
      <c r="AZQ59" s="150"/>
      <c r="AZR59" s="151"/>
      <c r="AZS59" s="152"/>
      <c r="AZT59" s="152"/>
      <c r="AZU59" s="153"/>
      <c r="AZV59" s="154"/>
      <c r="AZW59" s="150"/>
      <c r="AZX59" s="151"/>
      <c r="AZY59" s="152"/>
      <c r="AZZ59" s="152"/>
      <c r="BAA59" s="153"/>
      <c r="BAB59" s="154"/>
      <c r="BAC59" s="150"/>
      <c r="BAD59" s="151"/>
      <c r="BAE59" s="152"/>
      <c r="BAF59" s="152"/>
      <c r="BAG59" s="153"/>
      <c r="BAH59" s="154"/>
      <c r="BAI59" s="150"/>
      <c r="BAJ59" s="151"/>
      <c r="BAK59" s="152"/>
      <c r="BAL59" s="152"/>
      <c r="BAM59" s="153"/>
      <c r="BAN59" s="154"/>
      <c r="BAO59" s="150"/>
      <c r="BAP59" s="151"/>
      <c r="BAQ59" s="152"/>
      <c r="BAR59" s="152"/>
      <c r="BAS59" s="153"/>
      <c r="BAT59" s="154"/>
      <c r="BAU59" s="150"/>
      <c r="BAV59" s="151"/>
      <c r="BAW59" s="152"/>
      <c r="BAX59" s="152"/>
      <c r="BAY59" s="153"/>
      <c r="BAZ59" s="154"/>
      <c r="BBA59" s="150"/>
      <c r="BBB59" s="151"/>
      <c r="BBC59" s="152"/>
      <c r="BBD59" s="152"/>
      <c r="BBE59" s="153"/>
      <c r="BBF59" s="154"/>
      <c r="BBG59" s="150"/>
      <c r="BBH59" s="151"/>
      <c r="BBI59" s="152"/>
      <c r="BBJ59" s="152"/>
      <c r="BBK59" s="153"/>
      <c r="BBL59" s="154"/>
      <c r="BBM59" s="150"/>
      <c r="BBN59" s="151"/>
      <c r="BBO59" s="152"/>
      <c r="BBP59" s="152"/>
      <c r="BBQ59" s="153"/>
      <c r="BBR59" s="154"/>
      <c r="BBS59" s="150"/>
      <c r="BBT59" s="151"/>
      <c r="BBU59" s="152"/>
      <c r="BBV59" s="152"/>
      <c r="BBW59" s="153"/>
      <c r="BBX59" s="154"/>
      <c r="BBY59" s="150"/>
      <c r="BBZ59" s="151"/>
      <c r="BCA59" s="152"/>
      <c r="BCB59" s="152"/>
      <c r="BCC59" s="153"/>
      <c r="BCD59" s="154"/>
      <c r="BCE59" s="150"/>
      <c r="BCF59" s="151"/>
      <c r="BCG59" s="152"/>
      <c r="BCH59" s="152"/>
      <c r="BCI59" s="153"/>
      <c r="BCJ59" s="154"/>
      <c r="BCK59" s="150"/>
      <c r="BCL59" s="151"/>
      <c r="BCM59" s="152"/>
      <c r="BCN59" s="152"/>
      <c r="BCO59" s="153"/>
      <c r="BCP59" s="154"/>
      <c r="BCQ59" s="150"/>
      <c r="BCR59" s="151"/>
      <c r="BCS59" s="152"/>
      <c r="BCT59" s="152"/>
      <c r="BCU59" s="153"/>
      <c r="BCV59" s="154"/>
      <c r="BCW59" s="150"/>
      <c r="BCX59" s="151"/>
      <c r="BCY59" s="152"/>
      <c r="BCZ59" s="152"/>
      <c r="BDA59" s="153"/>
      <c r="BDB59" s="154"/>
      <c r="BDC59" s="150"/>
      <c r="BDD59" s="151"/>
      <c r="BDE59" s="152"/>
      <c r="BDF59" s="152"/>
      <c r="BDG59" s="153"/>
      <c r="BDH59" s="154"/>
      <c r="BDI59" s="150"/>
      <c r="BDJ59" s="151"/>
      <c r="BDK59" s="152"/>
      <c r="BDL59" s="152"/>
      <c r="BDM59" s="153"/>
      <c r="BDN59" s="154"/>
      <c r="BDO59" s="150"/>
      <c r="BDP59" s="151"/>
      <c r="BDQ59" s="152"/>
      <c r="BDR59" s="152"/>
      <c r="BDS59" s="153"/>
      <c r="BDT59" s="154"/>
      <c r="BDU59" s="150"/>
      <c r="BDV59" s="151"/>
      <c r="BDW59" s="152"/>
      <c r="BDX59" s="152"/>
      <c r="BDY59" s="153"/>
      <c r="BDZ59" s="154"/>
      <c r="BEA59" s="150"/>
      <c r="BEB59" s="151"/>
      <c r="BEC59" s="152"/>
      <c r="BED59" s="152"/>
      <c r="BEE59" s="153"/>
      <c r="BEF59" s="154"/>
      <c r="BEG59" s="150"/>
      <c r="BEH59" s="151"/>
      <c r="BEI59" s="152"/>
      <c r="BEJ59" s="152"/>
      <c r="BEK59" s="153"/>
      <c r="BEL59" s="154"/>
      <c r="BEM59" s="150"/>
      <c r="BEN59" s="151"/>
      <c r="BEO59" s="152"/>
      <c r="BEP59" s="152"/>
      <c r="BEQ59" s="153"/>
      <c r="BER59" s="154"/>
      <c r="BES59" s="150"/>
      <c r="BET59" s="151"/>
      <c r="BEU59" s="152"/>
      <c r="BEV59" s="152"/>
      <c r="BEW59" s="153"/>
      <c r="BEX59" s="154"/>
      <c r="BEY59" s="150"/>
      <c r="BEZ59" s="151"/>
      <c r="BFA59" s="152"/>
      <c r="BFB59" s="152"/>
      <c r="BFC59" s="153"/>
      <c r="BFD59" s="154"/>
      <c r="BFE59" s="150"/>
      <c r="BFF59" s="151"/>
      <c r="BFG59" s="152"/>
      <c r="BFH59" s="152"/>
      <c r="BFI59" s="153"/>
      <c r="BFJ59" s="154"/>
      <c r="BFK59" s="150"/>
      <c r="BFL59" s="151"/>
      <c r="BFM59" s="152"/>
      <c r="BFN59" s="152"/>
      <c r="BFO59" s="153"/>
      <c r="BFP59" s="154"/>
      <c r="BFQ59" s="150"/>
      <c r="BFR59" s="151"/>
      <c r="BFS59" s="152"/>
      <c r="BFT59" s="152"/>
      <c r="BFU59" s="153"/>
      <c r="BFV59" s="154"/>
      <c r="BFW59" s="150"/>
      <c r="BFX59" s="151"/>
      <c r="BFY59" s="152"/>
      <c r="BFZ59" s="152"/>
      <c r="BGA59" s="153"/>
      <c r="BGB59" s="154"/>
      <c r="BGC59" s="150"/>
      <c r="BGD59" s="151"/>
      <c r="BGE59" s="152"/>
      <c r="BGF59" s="152"/>
      <c r="BGG59" s="153"/>
      <c r="BGH59" s="154"/>
      <c r="BGI59" s="150"/>
      <c r="BGJ59" s="151"/>
      <c r="BGK59" s="152"/>
      <c r="BGL59" s="152"/>
      <c r="BGM59" s="153"/>
      <c r="BGN59" s="154"/>
      <c r="BGO59" s="150"/>
      <c r="BGP59" s="151"/>
      <c r="BGQ59" s="152"/>
      <c r="BGR59" s="152"/>
      <c r="BGS59" s="153"/>
      <c r="BGT59" s="154"/>
      <c r="BGU59" s="150"/>
      <c r="BGV59" s="151"/>
      <c r="BGW59" s="152"/>
      <c r="BGX59" s="152"/>
      <c r="BGY59" s="153"/>
      <c r="BGZ59" s="154"/>
      <c r="BHA59" s="150"/>
      <c r="BHB59" s="151"/>
      <c r="BHC59" s="152"/>
      <c r="BHD59" s="152"/>
      <c r="BHE59" s="153"/>
      <c r="BHF59" s="154"/>
      <c r="BHG59" s="150"/>
      <c r="BHH59" s="151"/>
      <c r="BHI59" s="152"/>
      <c r="BHJ59" s="152"/>
      <c r="BHK59" s="153"/>
      <c r="BHL59" s="154"/>
      <c r="BHM59" s="150"/>
      <c r="BHN59" s="151"/>
      <c r="BHO59" s="152"/>
      <c r="BHP59" s="152"/>
      <c r="BHQ59" s="153"/>
      <c r="BHR59" s="154"/>
      <c r="BHS59" s="150"/>
      <c r="BHT59" s="151"/>
      <c r="BHU59" s="152"/>
      <c r="BHV59" s="152"/>
      <c r="BHW59" s="153"/>
      <c r="BHX59" s="154"/>
      <c r="BHY59" s="150"/>
      <c r="BHZ59" s="151"/>
      <c r="BIA59" s="152"/>
      <c r="BIB59" s="152"/>
      <c r="BIC59" s="153"/>
      <c r="BID59" s="154"/>
      <c r="BIE59" s="150"/>
      <c r="BIF59" s="151"/>
      <c r="BIG59" s="152"/>
      <c r="BIH59" s="152"/>
      <c r="BII59" s="153"/>
      <c r="BIJ59" s="154"/>
      <c r="BIK59" s="150"/>
      <c r="BIL59" s="151"/>
      <c r="BIM59" s="152"/>
      <c r="BIN59" s="152"/>
      <c r="BIO59" s="153"/>
      <c r="BIP59" s="154"/>
      <c r="BIQ59" s="150"/>
      <c r="BIR59" s="151"/>
      <c r="BIS59" s="152"/>
      <c r="BIT59" s="152"/>
      <c r="BIU59" s="153"/>
      <c r="BIV59" s="154"/>
      <c r="BIW59" s="150"/>
      <c r="BIX59" s="151"/>
      <c r="BIY59" s="152"/>
      <c r="BIZ59" s="152"/>
      <c r="BJA59" s="153"/>
      <c r="BJB59" s="154"/>
      <c r="BJC59" s="150"/>
      <c r="BJD59" s="151"/>
      <c r="BJE59" s="152"/>
      <c r="BJF59" s="152"/>
      <c r="BJG59" s="153"/>
      <c r="BJH59" s="154"/>
      <c r="BJI59" s="150"/>
      <c r="BJJ59" s="151"/>
      <c r="BJK59" s="152"/>
      <c r="BJL59" s="152"/>
      <c r="BJM59" s="153"/>
      <c r="BJN59" s="154"/>
      <c r="BJO59" s="150"/>
      <c r="BJP59" s="151"/>
      <c r="BJQ59" s="152"/>
      <c r="BJR59" s="152"/>
      <c r="BJS59" s="153"/>
      <c r="BJT59" s="154"/>
      <c r="BJU59" s="150"/>
      <c r="BJV59" s="151"/>
      <c r="BJW59" s="152"/>
      <c r="BJX59" s="152"/>
      <c r="BJY59" s="153"/>
      <c r="BJZ59" s="154"/>
      <c r="BKA59" s="150"/>
      <c r="BKB59" s="151"/>
      <c r="BKC59" s="152"/>
      <c r="BKD59" s="152"/>
      <c r="BKE59" s="153"/>
      <c r="BKF59" s="154"/>
      <c r="BKG59" s="150"/>
      <c r="BKH59" s="151"/>
      <c r="BKI59" s="152"/>
      <c r="BKJ59" s="152"/>
      <c r="BKK59" s="153"/>
      <c r="BKL59" s="154"/>
      <c r="BKM59" s="150"/>
      <c r="BKN59" s="151"/>
      <c r="BKO59" s="152"/>
      <c r="BKP59" s="152"/>
      <c r="BKQ59" s="153"/>
      <c r="BKR59" s="154"/>
      <c r="BKS59" s="150"/>
      <c r="BKT59" s="151"/>
      <c r="BKU59" s="152"/>
      <c r="BKV59" s="152"/>
      <c r="BKW59" s="153"/>
      <c r="BKX59" s="154"/>
      <c r="BKY59" s="150"/>
      <c r="BKZ59" s="151"/>
      <c r="BLA59" s="152"/>
      <c r="BLB59" s="152"/>
      <c r="BLC59" s="153"/>
      <c r="BLD59" s="154"/>
      <c r="BLE59" s="150"/>
      <c r="BLF59" s="151"/>
      <c r="BLG59" s="152"/>
      <c r="BLH59" s="152"/>
      <c r="BLI59" s="153"/>
      <c r="BLJ59" s="154"/>
      <c r="BLK59" s="150"/>
      <c r="BLL59" s="151"/>
      <c r="BLM59" s="152"/>
      <c r="BLN59" s="152"/>
      <c r="BLO59" s="153"/>
      <c r="BLP59" s="154"/>
      <c r="BLQ59" s="150"/>
      <c r="BLR59" s="151"/>
      <c r="BLS59" s="152"/>
      <c r="BLT59" s="152"/>
      <c r="BLU59" s="153"/>
      <c r="BLV59" s="154"/>
      <c r="BLW59" s="150"/>
      <c r="BLX59" s="151"/>
      <c r="BLY59" s="152"/>
      <c r="BLZ59" s="152"/>
      <c r="BMA59" s="153"/>
      <c r="BMB59" s="154"/>
      <c r="BMC59" s="150"/>
      <c r="BMD59" s="151"/>
      <c r="BME59" s="152"/>
      <c r="BMF59" s="152"/>
      <c r="BMG59" s="153"/>
      <c r="BMH59" s="154"/>
      <c r="BMI59" s="150"/>
      <c r="BMJ59" s="151"/>
      <c r="BMK59" s="152"/>
      <c r="BML59" s="152"/>
      <c r="BMM59" s="153"/>
      <c r="BMN59" s="154"/>
      <c r="BMO59" s="150"/>
      <c r="BMP59" s="151"/>
      <c r="BMQ59" s="152"/>
      <c r="BMR59" s="152"/>
      <c r="BMS59" s="153"/>
      <c r="BMT59" s="154"/>
      <c r="BMU59" s="150"/>
      <c r="BMV59" s="151"/>
      <c r="BMW59" s="152"/>
      <c r="BMX59" s="152"/>
      <c r="BMY59" s="153"/>
      <c r="BMZ59" s="154"/>
      <c r="BNA59" s="150"/>
      <c r="BNB59" s="151"/>
      <c r="BNC59" s="152"/>
      <c r="BND59" s="152"/>
      <c r="BNE59" s="153"/>
      <c r="BNF59" s="154"/>
      <c r="BNG59" s="150"/>
      <c r="BNH59" s="151"/>
      <c r="BNI59" s="152"/>
      <c r="BNJ59" s="152"/>
      <c r="BNK59" s="153"/>
      <c r="BNL59" s="154"/>
      <c r="BNM59" s="150"/>
      <c r="BNN59" s="151"/>
      <c r="BNO59" s="152"/>
      <c r="BNP59" s="152"/>
      <c r="BNQ59" s="153"/>
      <c r="BNR59" s="154"/>
      <c r="BNS59" s="150"/>
      <c r="BNT59" s="151"/>
      <c r="BNU59" s="152"/>
      <c r="BNV59" s="152"/>
      <c r="BNW59" s="153"/>
      <c r="BNX59" s="154"/>
      <c r="BNY59" s="150"/>
      <c r="BNZ59" s="151"/>
      <c r="BOA59" s="152"/>
      <c r="BOB59" s="152"/>
      <c r="BOC59" s="153"/>
      <c r="BOD59" s="154"/>
      <c r="BOE59" s="150"/>
      <c r="BOF59" s="151"/>
      <c r="BOG59" s="152"/>
      <c r="BOH59" s="152"/>
      <c r="BOI59" s="153"/>
      <c r="BOJ59" s="154"/>
      <c r="BOK59" s="150"/>
      <c r="BOL59" s="151"/>
      <c r="BOM59" s="152"/>
      <c r="BON59" s="152"/>
      <c r="BOO59" s="153"/>
      <c r="BOP59" s="154"/>
      <c r="BOQ59" s="150"/>
      <c r="BOR59" s="151"/>
      <c r="BOS59" s="152"/>
      <c r="BOT59" s="152"/>
      <c r="BOU59" s="153"/>
      <c r="BOV59" s="154"/>
      <c r="BOW59" s="150"/>
      <c r="BOX59" s="151"/>
      <c r="BOY59" s="152"/>
      <c r="BOZ59" s="152"/>
      <c r="BPA59" s="153"/>
      <c r="BPB59" s="154"/>
      <c r="BPC59" s="150"/>
      <c r="BPD59" s="151"/>
      <c r="BPE59" s="152"/>
      <c r="BPF59" s="152"/>
      <c r="BPG59" s="153"/>
      <c r="BPH59" s="154"/>
      <c r="BPI59" s="150"/>
      <c r="BPJ59" s="151"/>
      <c r="BPK59" s="152"/>
      <c r="BPL59" s="152"/>
      <c r="BPM59" s="153"/>
      <c r="BPN59" s="154"/>
      <c r="BPO59" s="150"/>
      <c r="BPP59" s="151"/>
      <c r="BPQ59" s="152"/>
      <c r="BPR59" s="152"/>
      <c r="BPS59" s="153"/>
      <c r="BPT59" s="154"/>
      <c r="BPU59" s="150"/>
      <c r="BPV59" s="151"/>
      <c r="BPW59" s="152"/>
      <c r="BPX59" s="152"/>
      <c r="BPY59" s="153"/>
      <c r="BPZ59" s="154"/>
      <c r="BQA59" s="150"/>
      <c r="BQB59" s="151"/>
      <c r="BQC59" s="152"/>
      <c r="BQD59" s="152"/>
      <c r="BQE59" s="153"/>
      <c r="BQF59" s="154"/>
      <c r="BQG59" s="150"/>
      <c r="BQH59" s="151"/>
      <c r="BQI59" s="152"/>
      <c r="BQJ59" s="152"/>
      <c r="BQK59" s="153"/>
      <c r="BQL59" s="154"/>
      <c r="BQM59" s="150"/>
      <c r="BQN59" s="151"/>
      <c r="BQO59" s="152"/>
      <c r="BQP59" s="152"/>
      <c r="BQQ59" s="153"/>
      <c r="BQR59" s="154"/>
      <c r="BQS59" s="150"/>
      <c r="BQT59" s="151"/>
      <c r="BQU59" s="152"/>
      <c r="BQV59" s="152"/>
      <c r="BQW59" s="153"/>
      <c r="BQX59" s="154"/>
      <c r="BQY59" s="150"/>
      <c r="BQZ59" s="151"/>
      <c r="BRA59" s="152"/>
      <c r="BRB59" s="152"/>
      <c r="BRC59" s="153"/>
      <c r="BRD59" s="154"/>
      <c r="BRE59" s="150"/>
      <c r="BRF59" s="151"/>
      <c r="BRG59" s="152"/>
      <c r="BRH59" s="152"/>
      <c r="BRI59" s="153"/>
      <c r="BRJ59" s="154"/>
      <c r="BRK59" s="150"/>
      <c r="BRL59" s="151"/>
      <c r="BRM59" s="152"/>
      <c r="BRN59" s="152"/>
      <c r="BRO59" s="153"/>
      <c r="BRP59" s="154"/>
      <c r="BRQ59" s="150"/>
      <c r="BRR59" s="151"/>
      <c r="BRS59" s="152"/>
      <c r="BRT59" s="152"/>
      <c r="BRU59" s="153"/>
      <c r="BRV59" s="154"/>
      <c r="BRW59" s="150"/>
      <c r="BRX59" s="151"/>
      <c r="BRY59" s="152"/>
      <c r="BRZ59" s="152"/>
      <c r="BSA59" s="153"/>
      <c r="BSB59" s="154"/>
      <c r="BSC59" s="150"/>
      <c r="BSD59" s="151"/>
      <c r="BSE59" s="152"/>
      <c r="BSF59" s="152"/>
      <c r="BSG59" s="153"/>
      <c r="BSH59" s="154"/>
      <c r="BSI59" s="150"/>
      <c r="BSJ59" s="151"/>
      <c r="BSK59" s="152"/>
      <c r="BSL59" s="152"/>
      <c r="BSM59" s="153"/>
      <c r="BSN59" s="154"/>
      <c r="BSO59" s="150"/>
      <c r="BSP59" s="151"/>
      <c r="BSQ59" s="152"/>
      <c r="BSR59" s="152"/>
      <c r="BSS59" s="153"/>
      <c r="BST59" s="154"/>
      <c r="BSU59" s="150"/>
      <c r="BSV59" s="151"/>
      <c r="BSW59" s="152"/>
      <c r="BSX59" s="152"/>
      <c r="BSY59" s="153"/>
      <c r="BSZ59" s="154"/>
      <c r="BTA59" s="150"/>
      <c r="BTB59" s="151"/>
      <c r="BTC59" s="152"/>
      <c r="BTD59" s="152"/>
      <c r="BTE59" s="153"/>
      <c r="BTF59" s="154"/>
      <c r="BTG59" s="150"/>
      <c r="BTH59" s="151"/>
      <c r="BTI59" s="152"/>
      <c r="BTJ59" s="152"/>
      <c r="BTK59" s="153"/>
      <c r="BTL59" s="154"/>
      <c r="BTM59" s="150"/>
      <c r="BTN59" s="151"/>
      <c r="BTO59" s="152"/>
      <c r="BTP59" s="152"/>
      <c r="BTQ59" s="153"/>
      <c r="BTR59" s="154"/>
      <c r="BTS59" s="150"/>
      <c r="BTT59" s="151"/>
      <c r="BTU59" s="152"/>
      <c r="BTV59" s="152"/>
      <c r="BTW59" s="153"/>
      <c r="BTX59" s="154"/>
      <c r="BTY59" s="150"/>
      <c r="BTZ59" s="151"/>
      <c r="BUA59" s="152"/>
      <c r="BUB59" s="152"/>
      <c r="BUC59" s="153"/>
      <c r="BUD59" s="154"/>
      <c r="BUE59" s="150"/>
      <c r="BUF59" s="151"/>
      <c r="BUG59" s="152"/>
      <c r="BUH59" s="152"/>
      <c r="BUI59" s="153"/>
      <c r="BUJ59" s="154"/>
      <c r="BUK59" s="150"/>
      <c r="BUL59" s="151"/>
      <c r="BUM59" s="152"/>
      <c r="BUN59" s="152"/>
      <c r="BUO59" s="153"/>
      <c r="BUP59" s="154"/>
      <c r="BUQ59" s="150"/>
      <c r="BUR59" s="151"/>
      <c r="BUS59" s="152"/>
      <c r="BUT59" s="152"/>
      <c r="BUU59" s="153"/>
      <c r="BUV59" s="154"/>
      <c r="BUW59" s="150"/>
      <c r="BUX59" s="151"/>
      <c r="BUY59" s="152"/>
      <c r="BUZ59" s="152"/>
      <c r="BVA59" s="153"/>
      <c r="BVB59" s="154"/>
      <c r="BVC59" s="150"/>
      <c r="BVD59" s="151"/>
      <c r="BVE59" s="152"/>
      <c r="BVF59" s="152"/>
      <c r="BVG59" s="153"/>
      <c r="BVH59" s="154"/>
      <c r="BVI59" s="150"/>
      <c r="BVJ59" s="151"/>
      <c r="BVK59" s="152"/>
      <c r="BVL59" s="152"/>
      <c r="BVM59" s="153"/>
      <c r="BVN59" s="154"/>
      <c r="BVO59" s="150"/>
      <c r="BVP59" s="151"/>
      <c r="BVQ59" s="152"/>
      <c r="BVR59" s="152"/>
      <c r="BVS59" s="153"/>
      <c r="BVT59" s="154"/>
      <c r="BVU59" s="150"/>
      <c r="BVV59" s="151"/>
      <c r="BVW59" s="152"/>
      <c r="BVX59" s="152"/>
      <c r="BVY59" s="153"/>
      <c r="BVZ59" s="154"/>
      <c r="BWA59" s="150"/>
      <c r="BWB59" s="151"/>
      <c r="BWC59" s="152"/>
      <c r="BWD59" s="152"/>
      <c r="BWE59" s="153"/>
      <c r="BWF59" s="154"/>
      <c r="BWG59" s="150"/>
      <c r="BWH59" s="151"/>
      <c r="BWI59" s="152"/>
      <c r="BWJ59" s="152"/>
      <c r="BWK59" s="153"/>
      <c r="BWL59" s="154"/>
      <c r="BWM59" s="150"/>
      <c r="BWN59" s="151"/>
      <c r="BWO59" s="152"/>
      <c r="BWP59" s="152"/>
      <c r="BWQ59" s="153"/>
      <c r="BWR59" s="154"/>
      <c r="BWS59" s="150"/>
      <c r="BWT59" s="151"/>
      <c r="BWU59" s="152"/>
      <c r="BWV59" s="152"/>
      <c r="BWW59" s="153"/>
      <c r="BWX59" s="154"/>
      <c r="BWY59" s="150"/>
      <c r="BWZ59" s="151"/>
      <c r="BXA59" s="152"/>
      <c r="BXB59" s="152"/>
      <c r="BXC59" s="153"/>
      <c r="BXD59" s="154"/>
      <c r="BXE59" s="150"/>
      <c r="BXF59" s="151"/>
      <c r="BXG59" s="152"/>
      <c r="BXH59" s="152"/>
      <c r="BXI59" s="153"/>
      <c r="BXJ59" s="154"/>
      <c r="BXK59" s="150"/>
      <c r="BXL59" s="151"/>
      <c r="BXM59" s="152"/>
      <c r="BXN59" s="152"/>
      <c r="BXO59" s="153"/>
      <c r="BXP59" s="154"/>
      <c r="BXQ59" s="150"/>
      <c r="BXR59" s="151"/>
      <c r="BXS59" s="152"/>
      <c r="BXT59" s="152"/>
      <c r="BXU59" s="153"/>
      <c r="BXV59" s="154"/>
      <c r="BXW59" s="150"/>
      <c r="BXX59" s="151"/>
      <c r="BXY59" s="152"/>
      <c r="BXZ59" s="152"/>
      <c r="BYA59" s="153"/>
      <c r="BYB59" s="154"/>
      <c r="BYC59" s="150"/>
      <c r="BYD59" s="151"/>
      <c r="BYE59" s="152"/>
      <c r="BYF59" s="152"/>
      <c r="BYG59" s="153"/>
      <c r="BYH59" s="154"/>
      <c r="BYI59" s="150"/>
      <c r="BYJ59" s="151"/>
      <c r="BYK59" s="152"/>
      <c r="BYL59" s="152"/>
      <c r="BYM59" s="153"/>
      <c r="BYN59" s="154"/>
      <c r="BYO59" s="150"/>
      <c r="BYP59" s="151"/>
      <c r="BYQ59" s="152"/>
      <c r="BYR59" s="152"/>
      <c r="BYS59" s="153"/>
      <c r="BYT59" s="154"/>
      <c r="BYU59" s="150"/>
      <c r="BYV59" s="151"/>
      <c r="BYW59" s="152"/>
      <c r="BYX59" s="152"/>
      <c r="BYY59" s="153"/>
      <c r="BYZ59" s="154"/>
      <c r="BZA59" s="150"/>
      <c r="BZB59" s="151"/>
      <c r="BZC59" s="152"/>
      <c r="BZD59" s="152"/>
      <c r="BZE59" s="153"/>
      <c r="BZF59" s="154"/>
      <c r="BZG59" s="150"/>
      <c r="BZH59" s="151"/>
      <c r="BZI59" s="152"/>
      <c r="BZJ59" s="152"/>
      <c r="BZK59" s="153"/>
      <c r="BZL59" s="154"/>
      <c r="BZM59" s="150"/>
      <c r="BZN59" s="151"/>
      <c r="BZO59" s="152"/>
      <c r="BZP59" s="152"/>
      <c r="BZQ59" s="153"/>
      <c r="BZR59" s="154"/>
      <c r="BZS59" s="150"/>
      <c r="BZT59" s="151"/>
      <c r="BZU59" s="152"/>
      <c r="BZV59" s="152"/>
      <c r="BZW59" s="153"/>
      <c r="BZX59" s="154"/>
      <c r="BZY59" s="150"/>
      <c r="BZZ59" s="151"/>
      <c r="CAA59" s="152"/>
      <c r="CAB59" s="152"/>
      <c r="CAC59" s="153"/>
      <c r="CAD59" s="154"/>
      <c r="CAE59" s="150"/>
      <c r="CAF59" s="151"/>
      <c r="CAG59" s="152"/>
      <c r="CAH59" s="152"/>
      <c r="CAI59" s="153"/>
      <c r="CAJ59" s="154"/>
      <c r="CAK59" s="150"/>
      <c r="CAL59" s="151"/>
      <c r="CAM59" s="152"/>
      <c r="CAN59" s="152"/>
      <c r="CAO59" s="153"/>
      <c r="CAP59" s="154"/>
      <c r="CAQ59" s="150"/>
      <c r="CAR59" s="151"/>
      <c r="CAS59" s="152"/>
      <c r="CAT59" s="152"/>
      <c r="CAU59" s="153"/>
      <c r="CAV59" s="154"/>
      <c r="CAW59" s="150"/>
      <c r="CAX59" s="151"/>
      <c r="CAY59" s="152"/>
      <c r="CAZ59" s="152"/>
      <c r="CBA59" s="153"/>
      <c r="CBB59" s="154"/>
      <c r="CBC59" s="150"/>
      <c r="CBD59" s="151"/>
      <c r="CBE59" s="152"/>
      <c r="CBF59" s="152"/>
      <c r="CBG59" s="153"/>
      <c r="CBH59" s="154"/>
      <c r="CBI59" s="150"/>
      <c r="CBJ59" s="151"/>
      <c r="CBK59" s="152"/>
      <c r="CBL59" s="152"/>
      <c r="CBM59" s="153"/>
      <c r="CBN59" s="154"/>
      <c r="CBO59" s="150"/>
      <c r="CBP59" s="151"/>
      <c r="CBQ59" s="152"/>
      <c r="CBR59" s="152"/>
      <c r="CBS59" s="153"/>
      <c r="CBT59" s="154"/>
      <c r="CBU59" s="150"/>
      <c r="CBV59" s="151"/>
      <c r="CBW59" s="152"/>
      <c r="CBX59" s="152"/>
      <c r="CBY59" s="153"/>
      <c r="CBZ59" s="154"/>
      <c r="CCA59" s="150"/>
      <c r="CCB59" s="151"/>
      <c r="CCC59" s="152"/>
      <c r="CCD59" s="152"/>
      <c r="CCE59" s="153"/>
      <c r="CCF59" s="154"/>
      <c r="CCG59" s="150"/>
      <c r="CCH59" s="151"/>
      <c r="CCI59" s="152"/>
      <c r="CCJ59" s="152"/>
      <c r="CCK59" s="153"/>
      <c r="CCL59" s="154"/>
      <c r="CCM59" s="150"/>
      <c r="CCN59" s="151"/>
      <c r="CCO59" s="152"/>
      <c r="CCP59" s="152"/>
      <c r="CCQ59" s="153"/>
      <c r="CCR59" s="154"/>
      <c r="CCS59" s="150"/>
      <c r="CCT59" s="151"/>
      <c r="CCU59" s="152"/>
      <c r="CCV59" s="152"/>
      <c r="CCW59" s="153"/>
      <c r="CCX59" s="154"/>
      <c r="CCY59" s="150"/>
      <c r="CCZ59" s="151"/>
      <c r="CDA59" s="152"/>
      <c r="CDB59" s="152"/>
      <c r="CDC59" s="153"/>
      <c r="CDD59" s="154"/>
      <c r="CDE59" s="150"/>
      <c r="CDF59" s="151"/>
      <c r="CDG59" s="152"/>
      <c r="CDH59" s="152"/>
      <c r="CDI59" s="153"/>
      <c r="CDJ59" s="154"/>
      <c r="CDK59" s="150"/>
      <c r="CDL59" s="151"/>
      <c r="CDM59" s="152"/>
      <c r="CDN59" s="152"/>
      <c r="CDO59" s="153"/>
      <c r="CDP59" s="154"/>
      <c r="CDQ59" s="150"/>
      <c r="CDR59" s="151"/>
      <c r="CDS59" s="152"/>
      <c r="CDT59" s="152"/>
      <c r="CDU59" s="153"/>
      <c r="CDV59" s="154"/>
      <c r="CDW59" s="150"/>
      <c r="CDX59" s="151"/>
      <c r="CDY59" s="152"/>
      <c r="CDZ59" s="152"/>
      <c r="CEA59" s="153"/>
      <c r="CEB59" s="154"/>
      <c r="CEC59" s="150"/>
      <c r="CED59" s="151"/>
      <c r="CEE59" s="152"/>
      <c r="CEF59" s="152"/>
      <c r="CEG59" s="153"/>
      <c r="CEH59" s="154"/>
      <c r="CEI59" s="150"/>
      <c r="CEJ59" s="151"/>
      <c r="CEK59" s="152"/>
      <c r="CEL59" s="152"/>
      <c r="CEM59" s="153"/>
      <c r="CEN59" s="154"/>
      <c r="CEO59" s="150"/>
      <c r="CEP59" s="151"/>
      <c r="CEQ59" s="152"/>
      <c r="CER59" s="152"/>
      <c r="CES59" s="153"/>
      <c r="CET59" s="154"/>
      <c r="CEU59" s="150"/>
      <c r="CEV59" s="151"/>
      <c r="CEW59" s="152"/>
      <c r="CEX59" s="152"/>
      <c r="CEY59" s="153"/>
      <c r="CEZ59" s="154"/>
      <c r="CFA59" s="150"/>
      <c r="CFB59" s="151"/>
      <c r="CFC59" s="152"/>
      <c r="CFD59" s="152"/>
      <c r="CFE59" s="153"/>
      <c r="CFF59" s="154"/>
      <c r="CFG59" s="150"/>
      <c r="CFH59" s="151"/>
      <c r="CFI59" s="152"/>
      <c r="CFJ59" s="152"/>
      <c r="CFK59" s="153"/>
      <c r="CFL59" s="154"/>
      <c r="CFM59" s="150"/>
      <c r="CFN59" s="151"/>
      <c r="CFO59" s="152"/>
      <c r="CFP59" s="152"/>
      <c r="CFQ59" s="153"/>
      <c r="CFR59" s="154"/>
      <c r="CFS59" s="150"/>
      <c r="CFT59" s="151"/>
      <c r="CFU59" s="152"/>
      <c r="CFV59" s="152"/>
      <c r="CFW59" s="153"/>
      <c r="CFX59" s="154"/>
      <c r="CFY59" s="150"/>
      <c r="CFZ59" s="151"/>
      <c r="CGA59" s="152"/>
      <c r="CGB59" s="152"/>
      <c r="CGC59" s="153"/>
      <c r="CGD59" s="154"/>
      <c r="CGE59" s="150"/>
      <c r="CGF59" s="151"/>
      <c r="CGG59" s="152"/>
      <c r="CGH59" s="152"/>
      <c r="CGI59" s="153"/>
      <c r="CGJ59" s="154"/>
      <c r="CGK59" s="150"/>
      <c r="CGL59" s="151"/>
      <c r="CGM59" s="152"/>
      <c r="CGN59" s="152"/>
      <c r="CGO59" s="153"/>
      <c r="CGP59" s="154"/>
      <c r="CGQ59" s="150"/>
      <c r="CGR59" s="151"/>
      <c r="CGS59" s="152"/>
      <c r="CGT59" s="152"/>
      <c r="CGU59" s="153"/>
      <c r="CGV59" s="154"/>
      <c r="CGW59" s="150"/>
      <c r="CGX59" s="151"/>
      <c r="CGY59" s="152"/>
      <c r="CGZ59" s="152"/>
      <c r="CHA59" s="153"/>
      <c r="CHB59" s="154"/>
      <c r="CHC59" s="150"/>
      <c r="CHD59" s="151"/>
      <c r="CHE59" s="152"/>
      <c r="CHF59" s="152"/>
      <c r="CHG59" s="153"/>
      <c r="CHH59" s="154"/>
      <c r="CHI59" s="150"/>
      <c r="CHJ59" s="151"/>
      <c r="CHK59" s="152"/>
      <c r="CHL59" s="152"/>
      <c r="CHM59" s="153"/>
      <c r="CHN59" s="154"/>
      <c r="CHO59" s="150"/>
      <c r="CHP59" s="151"/>
      <c r="CHQ59" s="152"/>
      <c r="CHR59" s="152"/>
      <c r="CHS59" s="153"/>
      <c r="CHT59" s="154"/>
      <c r="CHU59" s="150"/>
      <c r="CHV59" s="151"/>
      <c r="CHW59" s="152"/>
      <c r="CHX59" s="152"/>
      <c r="CHY59" s="153"/>
      <c r="CHZ59" s="154"/>
      <c r="CIA59" s="150"/>
      <c r="CIB59" s="151"/>
      <c r="CIC59" s="152"/>
      <c r="CID59" s="152"/>
      <c r="CIE59" s="153"/>
      <c r="CIF59" s="154"/>
      <c r="CIG59" s="150"/>
      <c r="CIH59" s="151"/>
      <c r="CII59" s="152"/>
      <c r="CIJ59" s="152"/>
      <c r="CIK59" s="153"/>
      <c r="CIL59" s="154"/>
      <c r="CIM59" s="150"/>
      <c r="CIN59" s="151"/>
      <c r="CIO59" s="152"/>
      <c r="CIP59" s="152"/>
      <c r="CIQ59" s="153"/>
      <c r="CIR59" s="154"/>
      <c r="CIS59" s="150"/>
      <c r="CIT59" s="151"/>
      <c r="CIU59" s="152"/>
      <c r="CIV59" s="152"/>
      <c r="CIW59" s="153"/>
      <c r="CIX59" s="154"/>
      <c r="CIY59" s="150"/>
      <c r="CIZ59" s="151"/>
      <c r="CJA59" s="152"/>
      <c r="CJB59" s="152"/>
      <c r="CJC59" s="153"/>
      <c r="CJD59" s="154"/>
      <c r="CJE59" s="150"/>
      <c r="CJF59" s="151"/>
      <c r="CJG59" s="152"/>
      <c r="CJH59" s="152"/>
      <c r="CJI59" s="153"/>
      <c r="CJJ59" s="154"/>
      <c r="CJK59" s="150"/>
      <c r="CJL59" s="151"/>
      <c r="CJM59" s="152"/>
      <c r="CJN59" s="152"/>
      <c r="CJO59" s="153"/>
      <c r="CJP59" s="154"/>
      <c r="CJQ59" s="150"/>
      <c r="CJR59" s="151"/>
      <c r="CJS59" s="152"/>
      <c r="CJT59" s="152"/>
      <c r="CJU59" s="153"/>
      <c r="CJV59" s="154"/>
      <c r="CJW59" s="150"/>
      <c r="CJX59" s="151"/>
      <c r="CJY59" s="152"/>
      <c r="CJZ59" s="152"/>
      <c r="CKA59" s="153"/>
      <c r="CKB59" s="154"/>
      <c r="CKC59" s="150"/>
      <c r="CKD59" s="151"/>
      <c r="CKE59" s="152"/>
      <c r="CKF59" s="152"/>
      <c r="CKG59" s="153"/>
      <c r="CKH59" s="154"/>
      <c r="CKI59" s="150"/>
      <c r="CKJ59" s="151"/>
      <c r="CKK59" s="152"/>
      <c r="CKL59" s="152"/>
      <c r="CKM59" s="153"/>
      <c r="CKN59" s="154"/>
      <c r="CKO59" s="150"/>
      <c r="CKP59" s="151"/>
      <c r="CKQ59" s="152"/>
      <c r="CKR59" s="152"/>
      <c r="CKS59" s="153"/>
      <c r="CKT59" s="154"/>
      <c r="CKU59" s="150"/>
      <c r="CKV59" s="151"/>
      <c r="CKW59" s="152"/>
      <c r="CKX59" s="152"/>
      <c r="CKY59" s="153"/>
      <c r="CKZ59" s="154"/>
      <c r="CLA59" s="150"/>
      <c r="CLB59" s="151"/>
      <c r="CLC59" s="152"/>
      <c r="CLD59" s="152"/>
      <c r="CLE59" s="153"/>
      <c r="CLF59" s="154"/>
      <c r="CLG59" s="150"/>
      <c r="CLH59" s="151"/>
      <c r="CLI59" s="152"/>
      <c r="CLJ59" s="152"/>
      <c r="CLK59" s="153"/>
      <c r="CLL59" s="154"/>
      <c r="CLM59" s="150"/>
      <c r="CLN59" s="151"/>
      <c r="CLO59" s="152"/>
      <c r="CLP59" s="152"/>
      <c r="CLQ59" s="153"/>
      <c r="CLR59" s="154"/>
      <c r="CLS59" s="150"/>
      <c r="CLT59" s="151"/>
      <c r="CLU59" s="152"/>
      <c r="CLV59" s="152"/>
      <c r="CLW59" s="153"/>
      <c r="CLX59" s="154"/>
      <c r="CLY59" s="150"/>
      <c r="CLZ59" s="151"/>
      <c r="CMA59" s="152"/>
      <c r="CMB59" s="152"/>
      <c r="CMC59" s="153"/>
      <c r="CMD59" s="154"/>
      <c r="CME59" s="150"/>
      <c r="CMF59" s="151"/>
      <c r="CMG59" s="152"/>
      <c r="CMH59" s="152"/>
      <c r="CMI59" s="153"/>
      <c r="CMJ59" s="154"/>
      <c r="CMK59" s="150"/>
      <c r="CML59" s="151"/>
      <c r="CMM59" s="152"/>
      <c r="CMN59" s="152"/>
      <c r="CMO59" s="153"/>
      <c r="CMP59" s="154"/>
      <c r="CMQ59" s="150"/>
      <c r="CMR59" s="151"/>
      <c r="CMS59" s="152"/>
      <c r="CMT59" s="152"/>
      <c r="CMU59" s="153"/>
      <c r="CMV59" s="154"/>
      <c r="CMW59" s="150"/>
      <c r="CMX59" s="151"/>
      <c r="CMY59" s="152"/>
      <c r="CMZ59" s="152"/>
      <c r="CNA59" s="153"/>
      <c r="CNB59" s="154"/>
      <c r="CNC59" s="150"/>
      <c r="CND59" s="151"/>
      <c r="CNE59" s="152"/>
      <c r="CNF59" s="152"/>
      <c r="CNG59" s="153"/>
      <c r="CNH59" s="154"/>
      <c r="CNI59" s="150"/>
      <c r="CNJ59" s="151"/>
      <c r="CNK59" s="152"/>
      <c r="CNL59" s="152"/>
      <c r="CNM59" s="153"/>
      <c r="CNN59" s="154"/>
      <c r="CNO59" s="150"/>
      <c r="CNP59" s="151"/>
      <c r="CNQ59" s="152"/>
      <c r="CNR59" s="152"/>
      <c r="CNS59" s="153"/>
      <c r="CNT59" s="154"/>
      <c r="CNU59" s="150"/>
      <c r="CNV59" s="151"/>
      <c r="CNW59" s="152"/>
      <c r="CNX59" s="152"/>
      <c r="CNY59" s="153"/>
      <c r="CNZ59" s="154"/>
      <c r="COA59" s="150"/>
      <c r="COB59" s="151"/>
      <c r="COC59" s="152"/>
      <c r="COD59" s="152"/>
      <c r="COE59" s="153"/>
      <c r="COF59" s="154"/>
      <c r="COG59" s="150"/>
      <c r="COH59" s="151"/>
      <c r="COI59" s="152"/>
      <c r="COJ59" s="152"/>
      <c r="COK59" s="153"/>
      <c r="COL59" s="154"/>
      <c r="COM59" s="150"/>
      <c r="CON59" s="151"/>
      <c r="COO59" s="152"/>
      <c r="COP59" s="152"/>
      <c r="COQ59" s="153"/>
      <c r="COR59" s="154"/>
      <c r="COS59" s="150"/>
      <c r="COT59" s="151"/>
      <c r="COU59" s="152"/>
      <c r="COV59" s="152"/>
      <c r="COW59" s="153"/>
      <c r="COX59" s="154"/>
      <c r="COY59" s="150"/>
      <c r="COZ59" s="151"/>
      <c r="CPA59" s="152"/>
      <c r="CPB59" s="152"/>
      <c r="CPC59" s="153"/>
      <c r="CPD59" s="154"/>
      <c r="CPE59" s="150"/>
      <c r="CPF59" s="151"/>
      <c r="CPG59" s="152"/>
      <c r="CPH59" s="152"/>
      <c r="CPI59" s="153"/>
      <c r="CPJ59" s="154"/>
      <c r="CPK59" s="150"/>
      <c r="CPL59" s="151"/>
      <c r="CPM59" s="152"/>
      <c r="CPN59" s="152"/>
      <c r="CPO59" s="153"/>
      <c r="CPP59" s="154"/>
      <c r="CPQ59" s="150"/>
      <c r="CPR59" s="151"/>
      <c r="CPS59" s="152"/>
      <c r="CPT59" s="152"/>
      <c r="CPU59" s="153"/>
      <c r="CPV59" s="154"/>
      <c r="CPW59" s="150"/>
      <c r="CPX59" s="151"/>
      <c r="CPY59" s="152"/>
      <c r="CPZ59" s="152"/>
      <c r="CQA59" s="153"/>
      <c r="CQB59" s="154"/>
      <c r="CQC59" s="150"/>
      <c r="CQD59" s="151"/>
      <c r="CQE59" s="152"/>
      <c r="CQF59" s="152"/>
      <c r="CQG59" s="153"/>
      <c r="CQH59" s="154"/>
      <c r="CQI59" s="150"/>
      <c r="CQJ59" s="151"/>
      <c r="CQK59" s="152"/>
      <c r="CQL59" s="152"/>
      <c r="CQM59" s="153"/>
      <c r="CQN59" s="154"/>
      <c r="CQO59" s="150"/>
      <c r="CQP59" s="151"/>
      <c r="CQQ59" s="152"/>
      <c r="CQR59" s="152"/>
      <c r="CQS59" s="153"/>
      <c r="CQT59" s="154"/>
      <c r="CQU59" s="150"/>
      <c r="CQV59" s="151"/>
      <c r="CQW59" s="152"/>
      <c r="CQX59" s="152"/>
      <c r="CQY59" s="153"/>
      <c r="CQZ59" s="154"/>
      <c r="CRA59" s="150"/>
      <c r="CRB59" s="151"/>
      <c r="CRC59" s="152"/>
      <c r="CRD59" s="152"/>
      <c r="CRE59" s="153"/>
      <c r="CRF59" s="154"/>
      <c r="CRG59" s="150"/>
      <c r="CRH59" s="151"/>
      <c r="CRI59" s="152"/>
      <c r="CRJ59" s="152"/>
      <c r="CRK59" s="153"/>
      <c r="CRL59" s="154"/>
      <c r="CRM59" s="150"/>
      <c r="CRN59" s="151"/>
      <c r="CRO59" s="152"/>
      <c r="CRP59" s="152"/>
      <c r="CRQ59" s="153"/>
      <c r="CRR59" s="154"/>
      <c r="CRS59" s="150"/>
      <c r="CRT59" s="151"/>
      <c r="CRU59" s="152"/>
      <c r="CRV59" s="152"/>
      <c r="CRW59" s="153"/>
      <c r="CRX59" s="154"/>
      <c r="CRY59" s="150"/>
      <c r="CRZ59" s="151"/>
      <c r="CSA59" s="152"/>
      <c r="CSB59" s="152"/>
      <c r="CSC59" s="153"/>
      <c r="CSD59" s="154"/>
      <c r="CSE59" s="150"/>
      <c r="CSF59" s="151"/>
      <c r="CSG59" s="152"/>
      <c r="CSH59" s="152"/>
      <c r="CSI59" s="153"/>
      <c r="CSJ59" s="154"/>
      <c r="CSK59" s="150"/>
      <c r="CSL59" s="151"/>
      <c r="CSM59" s="152"/>
      <c r="CSN59" s="152"/>
      <c r="CSO59" s="153"/>
      <c r="CSP59" s="154"/>
      <c r="CSQ59" s="150"/>
      <c r="CSR59" s="151"/>
      <c r="CSS59" s="152"/>
      <c r="CST59" s="152"/>
      <c r="CSU59" s="153"/>
      <c r="CSV59" s="154"/>
      <c r="CSW59" s="150"/>
      <c r="CSX59" s="151"/>
      <c r="CSY59" s="152"/>
      <c r="CSZ59" s="152"/>
      <c r="CTA59" s="153"/>
      <c r="CTB59" s="154"/>
      <c r="CTC59" s="150"/>
      <c r="CTD59" s="151"/>
      <c r="CTE59" s="152"/>
      <c r="CTF59" s="152"/>
      <c r="CTG59" s="153"/>
      <c r="CTH59" s="154"/>
      <c r="CTI59" s="150"/>
      <c r="CTJ59" s="151"/>
      <c r="CTK59" s="152"/>
      <c r="CTL59" s="152"/>
      <c r="CTM59" s="153"/>
      <c r="CTN59" s="154"/>
      <c r="CTO59" s="150"/>
      <c r="CTP59" s="151"/>
      <c r="CTQ59" s="152"/>
      <c r="CTR59" s="152"/>
      <c r="CTS59" s="153"/>
      <c r="CTT59" s="154"/>
      <c r="CTU59" s="150"/>
      <c r="CTV59" s="151"/>
      <c r="CTW59" s="152"/>
      <c r="CTX59" s="152"/>
      <c r="CTY59" s="153"/>
      <c r="CTZ59" s="154"/>
      <c r="CUA59" s="150"/>
      <c r="CUB59" s="151"/>
      <c r="CUC59" s="152"/>
      <c r="CUD59" s="152"/>
      <c r="CUE59" s="153"/>
      <c r="CUF59" s="154"/>
      <c r="CUG59" s="150"/>
      <c r="CUH59" s="151"/>
      <c r="CUI59" s="152"/>
      <c r="CUJ59" s="152"/>
      <c r="CUK59" s="153"/>
      <c r="CUL59" s="154"/>
      <c r="CUM59" s="150"/>
      <c r="CUN59" s="151"/>
      <c r="CUO59" s="152"/>
      <c r="CUP59" s="152"/>
      <c r="CUQ59" s="153"/>
      <c r="CUR59" s="154"/>
      <c r="CUS59" s="150"/>
      <c r="CUT59" s="151"/>
      <c r="CUU59" s="152"/>
      <c r="CUV59" s="152"/>
      <c r="CUW59" s="153"/>
      <c r="CUX59" s="154"/>
      <c r="CUY59" s="150"/>
      <c r="CUZ59" s="151"/>
      <c r="CVA59" s="152"/>
      <c r="CVB59" s="152"/>
      <c r="CVC59" s="153"/>
      <c r="CVD59" s="154"/>
      <c r="CVE59" s="150"/>
      <c r="CVF59" s="151"/>
      <c r="CVG59" s="152"/>
      <c r="CVH59" s="152"/>
      <c r="CVI59" s="153"/>
      <c r="CVJ59" s="154"/>
      <c r="CVK59" s="150"/>
      <c r="CVL59" s="151"/>
      <c r="CVM59" s="152"/>
      <c r="CVN59" s="152"/>
      <c r="CVO59" s="153"/>
      <c r="CVP59" s="154"/>
      <c r="CVQ59" s="150"/>
      <c r="CVR59" s="151"/>
      <c r="CVS59" s="152"/>
      <c r="CVT59" s="152"/>
      <c r="CVU59" s="153"/>
      <c r="CVV59" s="154"/>
      <c r="CVW59" s="150"/>
      <c r="CVX59" s="151"/>
      <c r="CVY59" s="152"/>
      <c r="CVZ59" s="152"/>
      <c r="CWA59" s="153"/>
      <c r="CWB59" s="154"/>
      <c r="CWC59" s="150"/>
      <c r="CWD59" s="151"/>
      <c r="CWE59" s="152"/>
      <c r="CWF59" s="152"/>
      <c r="CWG59" s="153"/>
      <c r="CWH59" s="154"/>
      <c r="CWI59" s="150"/>
      <c r="CWJ59" s="151"/>
      <c r="CWK59" s="152"/>
      <c r="CWL59" s="152"/>
      <c r="CWM59" s="153"/>
      <c r="CWN59" s="154"/>
      <c r="CWO59" s="150"/>
      <c r="CWP59" s="151"/>
      <c r="CWQ59" s="152"/>
      <c r="CWR59" s="152"/>
      <c r="CWS59" s="153"/>
      <c r="CWT59" s="154"/>
      <c r="CWU59" s="150"/>
      <c r="CWV59" s="151"/>
      <c r="CWW59" s="152"/>
      <c r="CWX59" s="152"/>
      <c r="CWY59" s="153"/>
      <c r="CWZ59" s="154"/>
      <c r="CXA59" s="150"/>
      <c r="CXB59" s="151"/>
      <c r="CXC59" s="152"/>
      <c r="CXD59" s="152"/>
      <c r="CXE59" s="153"/>
      <c r="CXF59" s="154"/>
      <c r="CXG59" s="150"/>
      <c r="CXH59" s="151"/>
      <c r="CXI59" s="152"/>
      <c r="CXJ59" s="152"/>
      <c r="CXK59" s="153"/>
      <c r="CXL59" s="154"/>
      <c r="CXM59" s="150"/>
      <c r="CXN59" s="151"/>
      <c r="CXO59" s="152"/>
      <c r="CXP59" s="152"/>
      <c r="CXQ59" s="153"/>
      <c r="CXR59" s="154"/>
      <c r="CXS59" s="150"/>
      <c r="CXT59" s="151"/>
      <c r="CXU59" s="152"/>
      <c r="CXV59" s="152"/>
      <c r="CXW59" s="153"/>
      <c r="CXX59" s="154"/>
      <c r="CXY59" s="150"/>
      <c r="CXZ59" s="151"/>
      <c r="CYA59" s="152"/>
      <c r="CYB59" s="152"/>
      <c r="CYC59" s="153"/>
      <c r="CYD59" s="154"/>
      <c r="CYE59" s="150"/>
      <c r="CYF59" s="151"/>
      <c r="CYG59" s="152"/>
      <c r="CYH59" s="152"/>
      <c r="CYI59" s="153"/>
      <c r="CYJ59" s="154"/>
      <c r="CYK59" s="150"/>
      <c r="CYL59" s="151"/>
      <c r="CYM59" s="152"/>
      <c r="CYN59" s="152"/>
      <c r="CYO59" s="153"/>
      <c r="CYP59" s="154"/>
      <c r="CYQ59" s="150"/>
      <c r="CYR59" s="151"/>
      <c r="CYS59" s="152"/>
      <c r="CYT59" s="152"/>
      <c r="CYU59" s="153"/>
      <c r="CYV59" s="154"/>
      <c r="CYW59" s="150"/>
      <c r="CYX59" s="151"/>
      <c r="CYY59" s="152"/>
      <c r="CYZ59" s="152"/>
      <c r="CZA59" s="153"/>
      <c r="CZB59" s="154"/>
      <c r="CZC59" s="150"/>
      <c r="CZD59" s="151"/>
      <c r="CZE59" s="152"/>
      <c r="CZF59" s="152"/>
      <c r="CZG59" s="153"/>
      <c r="CZH59" s="154"/>
      <c r="CZI59" s="150"/>
      <c r="CZJ59" s="151"/>
      <c r="CZK59" s="152"/>
      <c r="CZL59" s="152"/>
      <c r="CZM59" s="153"/>
      <c r="CZN59" s="154"/>
      <c r="CZO59" s="150"/>
      <c r="CZP59" s="151"/>
      <c r="CZQ59" s="152"/>
      <c r="CZR59" s="152"/>
      <c r="CZS59" s="153"/>
      <c r="CZT59" s="154"/>
      <c r="CZU59" s="150"/>
      <c r="CZV59" s="151"/>
      <c r="CZW59" s="152"/>
      <c r="CZX59" s="152"/>
      <c r="CZY59" s="153"/>
      <c r="CZZ59" s="154"/>
      <c r="DAA59" s="150"/>
      <c r="DAB59" s="151"/>
      <c r="DAC59" s="152"/>
      <c r="DAD59" s="152"/>
      <c r="DAE59" s="153"/>
      <c r="DAF59" s="154"/>
      <c r="DAG59" s="150"/>
      <c r="DAH59" s="151"/>
      <c r="DAI59" s="152"/>
      <c r="DAJ59" s="152"/>
      <c r="DAK59" s="153"/>
      <c r="DAL59" s="154"/>
      <c r="DAM59" s="150"/>
      <c r="DAN59" s="151"/>
      <c r="DAO59" s="152"/>
      <c r="DAP59" s="152"/>
      <c r="DAQ59" s="153"/>
      <c r="DAR59" s="154"/>
      <c r="DAS59" s="150"/>
      <c r="DAT59" s="151"/>
      <c r="DAU59" s="152"/>
      <c r="DAV59" s="152"/>
      <c r="DAW59" s="153"/>
      <c r="DAX59" s="154"/>
      <c r="DAY59" s="150"/>
      <c r="DAZ59" s="151"/>
      <c r="DBA59" s="152"/>
      <c r="DBB59" s="152"/>
      <c r="DBC59" s="153"/>
      <c r="DBD59" s="154"/>
      <c r="DBE59" s="150"/>
      <c r="DBF59" s="151"/>
      <c r="DBG59" s="152"/>
      <c r="DBH59" s="152"/>
      <c r="DBI59" s="153"/>
      <c r="DBJ59" s="154"/>
      <c r="DBK59" s="150"/>
      <c r="DBL59" s="151"/>
      <c r="DBM59" s="152"/>
      <c r="DBN59" s="152"/>
      <c r="DBO59" s="153"/>
      <c r="DBP59" s="154"/>
      <c r="DBQ59" s="150"/>
      <c r="DBR59" s="151"/>
      <c r="DBS59" s="152"/>
      <c r="DBT59" s="152"/>
      <c r="DBU59" s="153"/>
      <c r="DBV59" s="154"/>
      <c r="DBW59" s="150"/>
      <c r="DBX59" s="151"/>
      <c r="DBY59" s="152"/>
      <c r="DBZ59" s="152"/>
      <c r="DCA59" s="153"/>
      <c r="DCB59" s="154"/>
      <c r="DCC59" s="150"/>
      <c r="DCD59" s="151"/>
      <c r="DCE59" s="152"/>
      <c r="DCF59" s="152"/>
      <c r="DCG59" s="153"/>
      <c r="DCH59" s="154"/>
      <c r="DCI59" s="150"/>
      <c r="DCJ59" s="151"/>
      <c r="DCK59" s="152"/>
      <c r="DCL59" s="152"/>
      <c r="DCM59" s="153"/>
      <c r="DCN59" s="154"/>
      <c r="DCO59" s="150"/>
      <c r="DCP59" s="151"/>
      <c r="DCQ59" s="152"/>
      <c r="DCR59" s="152"/>
      <c r="DCS59" s="153"/>
      <c r="DCT59" s="154"/>
      <c r="DCU59" s="150"/>
      <c r="DCV59" s="151"/>
      <c r="DCW59" s="152"/>
      <c r="DCX59" s="152"/>
      <c r="DCY59" s="153"/>
      <c r="DCZ59" s="154"/>
      <c r="DDA59" s="150"/>
      <c r="DDB59" s="151"/>
      <c r="DDC59" s="152"/>
      <c r="DDD59" s="152"/>
      <c r="DDE59" s="153"/>
      <c r="DDF59" s="154"/>
      <c r="DDG59" s="150"/>
      <c r="DDH59" s="151"/>
      <c r="DDI59" s="152"/>
      <c r="DDJ59" s="152"/>
      <c r="DDK59" s="153"/>
      <c r="DDL59" s="154"/>
      <c r="DDM59" s="150"/>
      <c r="DDN59" s="151"/>
      <c r="DDO59" s="152"/>
      <c r="DDP59" s="152"/>
      <c r="DDQ59" s="153"/>
      <c r="DDR59" s="154"/>
      <c r="DDS59" s="150"/>
      <c r="DDT59" s="151"/>
      <c r="DDU59" s="152"/>
      <c r="DDV59" s="152"/>
      <c r="DDW59" s="153"/>
      <c r="DDX59" s="154"/>
      <c r="DDY59" s="150"/>
      <c r="DDZ59" s="151"/>
      <c r="DEA59" s="152"/>
      <c r="DEB59" s="152"/>
      <c r="DEC59" s="153"/>
      <c r="DED59" s="154"/>
      <c r="DEE59" s="150"/>
      <c r="DEF59" s="151"/>
      <c r="DEG59" s="152"/>
      <c r="DEH59" s="152"/>
      <c r="DEI59" s="153"/>
      <c r="DEJ59" s="154"/>
      <c r="DEK59" s="150"/>
      <c r="DEL59" s="151"/>
      <c r="DEM59" s="152"/>
      <c r="DEN59" s="152"/>
      <c r="DEO59" s="153"/>
      <c r="DEP59" s="154"/>
      <c r="DEQ59" s="150"/>
      <c r="DER59" s="151"/>
      <c r="DES59" s="152"/>
      <c r="DET59" s="152"/>
      <c r="DEU59" s="153"/>
      <c r="DEV59" s="154"/>
      <c r="DEW59" s="150"/>
      <c r="DEX59" s="151"/>
      <c r="DEY59" s="152"/>
      <c r="DEZ59" s="152"/>
      <c r="DFA59" s="153"/>
      <c r="DFB59" s="154"/>
      <c r="DFC59" s="150"/>
      <c r="DFD59" s="151"/>
      <c r="DFE59" s="152"/>
      <c r="DFF59" s="152"/>
      <c r="DFG59" s="153"/>
      <c r="DFH59" s="154"/>
      <c r="DFI59" s="150"/>
      <c r="DFJ59" s="151"/>
      <c r="DFK59" s="152"/>
      <c r="DFL59" s="152"/>
      <c r="DFM59" s="153"/>
      <c r="DFN59" s="154"/>
      <c r="DFO59" s="150"/>
      <c r="DFP59" s="151"/>
      <c r="DFQ59" s="152"/>
      <c r="DFR59" s="152"/>
      <c r="DFS59" s="153"/>
      <c r="DFT59" s="154"/>
      <c r="DFU59" s="150"/>
      <c r="DFV59" s="151"/>
      <c r="DFW59" s="152"/>
      <c r="DFX59" s="152"/>
      <c r="DFY59" s="153"/>
      <c r="DFZ59" s="154"/>
      <c r="DGA59" s="150"/>
      <c r="DGB59" s="151"/>
      <c r="DGC59" s="152"/>
      <c r="DGD59" s="152"/>
      <c r="DGE59" s="153"/>
      <c r="DGF59" s="154"/>
      <c r="DGG59" s="150"/>
      <c r="DGH59" s="151"/>
      <c r="DGI59" s="152"/>
      <c r="DGJ59" s="152"/>
      <c r="DGK59" s="153"/>
      <c r="DGL59" s="154"/>
      <c r="DGM59" s="150"/>
      <c r="DGN59" s="151"/>
      <c r="DGO59" s="152"/>
      <c r="DGP59" s="152"/>
      <c r="DGQ59" s="153"/>
      <c r="DGR59" s="154"/>
      <c r="DGS59" s="150"/>
      <c r="DGT59" s="151"/>
      <c r="DGU59" s="152"/>
      <c r="DGV59" s="152"/>
      <c r="DGW59" s="153"/>
      <c r="DGX59" s="154"/>
      <c r="DGY59" s="150"/>
      <c r="DGZ59" s="151"/>
      <c r="DHA59" s="152"/>
      <c r="DHB59" s="152"/>
      <c r="DHC59" s="153"/>
      <c r="DHD59" s="154"/>
      <c r="DHE59" s="150"/>
      <c r="DHF59" s="151"/>
      <c r="DHG59" s="152"/>
      <c r="DHH59" s="152"/>
      <c r="DHI59" s="153"/>
      <c r="DHJ59" s="154"/>
      <c r="DHK59" s="150"/>
      <c r="DHL59" s="151"/>
      <c r="DHM59" s="152"/>
      <c r="DHN59" s="152"/>
      <c r="DHO59" s="153"/>
      <c r="DHP59" s="154"/>
      <c r="DHQ59" s="150"/>
      <c r="DHR59" s="151"/>
      <c r="DHS59" s="152"/>
      <c r="DHT59" s="152"/>
      <c r="DHU59" s="153"/>
      <c r="DHV59" s="154"/>
      <c r="DHW59" s="150"/>
      <c r="DHX59" s="151"/>
      <c r="DHY59" s="152"/>
      <c r="DHZ59" s="152"/>
      <c r="DIA59" s="153"/>
      <c r="DIB59" s="154"/>
      <c r="DIC59" s="150"/>
      <c r="DID59" s="151"/>
      <c r="DIE59" s="152"/>
      <c r="DIF59" s="152"/>
      <c r="DIG59" s="153"/>
      <c r="DIH59" s="154"/>
      <c r="DII59" s="150"/>
      <c r="DIJ59" s="151"/>
      <c r="DIK59" s="152"/>
      <c r="DIL59" s="152"/>
      <c r="DIM59" s="153"/>
      <c r="DIN59" s="154"/>
      <c r="DIO59" s="150"/>
      <c r="DIP59" s="151"/>
      <c r="DIQ59" s="152"/>
      <c r="DIR59" s="152"/>
      <c r="DIS59" s="153"/>
      <c r="DIT59" s="154"/>
      <c r="DIU59" s="150"/>
      <c r="DIV59" s="151"/>
      <c r="DIW59" s="152"/>
      <c r="DIX59" s="152"/>
      <c r="DIY59" s="153"/>
      <c r="DIZ59" s="154"/>
      <c r="DJA59" s="150"/>
      <c r="DJB59" s="151"/>
      <c r="DJC59" s="152"/>
      <c r="DJD59" s="152"/>
      <c r="DJE59" s="153"/>
      <c r="DJF59" s="154"/>
      <c r="DJG59" s="150"/>
      <c r="DJH59" s="151"/>
      <c r="DJI59" s="152"/>
      <c r="DJJ59" s="152"/>
      <c r="DJK59" s="153"/>
      <c r="DJL59" s="154"/>
      <c r="DJM59" s="150"/>
      <c r="DJN59" s="151"/>
      <c r="DJO59" s="152"/>
      <c r="DJP59" s="152"/>
      <c r="DJQ59" s="153"/>
      <c r="DJR59" s="154"/>
      <c r="DJS59" s="150"/>
      <c r="DJT59" s="151"/>
      <c r="DJU59" s="152"/>
      <c r="DJV59" s="152"/>
      <c r="DJW59" s="153"/>
      <c r="DJX59" s="154"/>
      <c r="DJY59" s="150"/>
      <c r="DJZ59" s="151"/>
      <c r="DKA59" s="152"/>
      <c r="DKB59" s="152"/>
      <c r="DKC59" s="153"/>
      <c r="DKD59" s="154"/>
      <c r="DKE59" s="150"/>
      <c r="DKF59" s="151"/>
      <c r="DKG59" s="152"/>
      <c r="DKH59" s="152"/>
      <c r="DKI59" s="153"/>
      <c r="DKJ59" s="154"/>
      <c r="DKK59" s="150"/>
      <c r="DKL59" s="151"/>
      <c r="DKM59" s="152"/>
      <c r="DKN59" s="152"/>
      <c r="DKO59" s="153"/>
      <c r="DKP59" s="154"/>
      <c r="DKQ59" s="150"/>
      <c r="DKR59" s="151"/>
      <c r="DKS59" s="152"/>
      <c r="DKT59" s="152"/>
      <c r="DKU59" s="153"/>
      <c r="DKV59" s="154"/>
      <c r="DKW59" s="150"/>
      <c r="DKX59" s="151"/>
      <c r="DKY59" s="152"/>
      <c r="DKZ59" s="152"/>
      <c r="DLA59" s="153"/>
      <c r="DLB59" s="154"/>
      <c r="DLC59" s="150"/>
      <c r="DLD59" s="151"/>
      <c r="DLE59" s="152"/>
      <c r="DLF59" s="152"/>
      <c r="DLG59" s="153"/>
      <c r="DLH59" s="154"/>
      <c r="DLI59" s="150"/>
      <c r="DLJ59" s="151"/>
      <c r="DLK59" s="152"/>
      <c r="DLL59" s="152"/>
      <c r="DLM59" s="153"/>
      <c r="DLN59" s="154"/>
      <c r="DLO59" s="150"/>
      <c r="DLP59" s="151"/>
      <c r="DLQ59" s="152"/>
      <c r="DLR59" s="152"/>
      <c r="DLS59" s="153"/>
      <c r="DLT59" s="154"/>
      <c r="DLU59" s="150"/>
      <c r="DLV59" s="151"/>
      <c r="DLW59" s="152"/>
      <c r="DLX59" s="152"/>
      <c r="DLY59" s="153"/>
      <c r="DLZ59" s="154"/>
      <c r="DMA59" s="150"/>
      <c r="DMB59" s="151"/>
      <c r="DMC59" s="152"/>
      <c r="DMD59" s="152"/>
      <c r="DME59" s="153"/>
      <c r="DMF59" s="154"/>
      <c r="DMG59" s="150"/>
      <c r="DMH59" s="151"/>
      <c r="DMI59" s="152"/>
      <c r="DMJ59" s="152"/>
      <c r="DMK59" s="153"/>
      <c r="DML59" s="154"/>
      <c r="DMM59" s="150"/>
      <c r="DMN59" s="151"/>
      <c r="DMO59" s="152"/>
      <c r="DMP59" s="152"/>
      <c r="DMQ59" s="153"/>
      <c r="DMR59" s="154"/>
      <c r="DMS59" s="150"/>
      <c r="DMT59" s="151"/>
      <c r="DMU59" s="152"/>
      <c r="DMV59" s="152"/>
      <c r="DMW59" s="153"/>
      <c r="DMX59" s="154"/>
      <c r="DMY59" s="150"/>
      <c r="DMZ59" s="151"/>
      <c r="DNA59" s="152"/>
      <c r="DNB59" s="152"/>
      <c r="DNC59" s="153"/>
      <c r="DND59" s="154"/>
      <c r="DNE59" s="150"/>
      <c r="DNF59" s="151"/>
      <c r="DNG59" s="152"/>
      <c r="DNH59" s="152"/>
      <c r="DNI59" s="153"/>
      <c r="DNJ59" s="154"/>
      <c r="DNK59" s="150"/>
      <c r="DNL59" s="151"/>
      <c r="DNM59" s="152"/>
      <c r="DNN59" s="152"/>
      <c r="DNO59" s="153"/>
      <c r="DNP59" s="154"/>
      <c r="DNQ59" s="150"/>
      <c r="DNR59" s="151"/>
      <c r="DNS59" s="152"/>
      <c r="DNT59" s="152"/>
      <c r="DNU59" s="153"/>
      <c r="DNV59" s="154"/>
      <c r="DNW59" s="150"/>
      <c r="DNX59" s="151"/>
      <c r="DNY59" s="152"/>
      <c r="DNZ59" s="152"/>
      <c r="DOA59" s="153"/>
      <c r="DOB59" s="154"/>
      <c r="DOC59" s="150"/>
      <c r="DOD59" s="151"/>
      <c r="DOE59" s="152"/>
      <c r="DOF59" s="152"/>
      <c r="DOG59" s="153"/>
      <c r="DOH59" s="154"/>
      <c r="DOI59" s="150"/>
      <c r="DOJ59" s="151"/>
      <c r="DOK59" s="152"/>
      <c r="DOL59" s="152"/>
      <c r="DOM59" s="153"/>
      <c r="DON59" s="154"/>
      <c r="DOO59" s="150"/>
      <c r="DOP59" s="151"/>
      <c r="DOQ59" s="152"/>
      <c r="DOR59" s="152"/>
      <c r="DOS59" s="153"/>
      <c r="DOT59" s="154"/>
      <c r="DOU59" s="150"/>
      <c r="DOV59" s="151"/>
      <c r="DOW59" s="152"/>
      <c r="DOX59" s="152"/>
      <c r="DOY59" s="153"/>
      <c r="DOZ59" s="154"/>
      <c r="DPA59" s="150"/>
      <c r="DPB59" s="151"/>
      <c r="DPC59" s="152"/>
      <c r="DPD59" s="152"/>
      <c r="DPE59" s="153"/>
      <c r="DPF59" s="154"/>
      <c r="DPG59" s="150"/>
      <c r="DPH59" s="151"/>
      <c r="DPI59" s="152"/>
      <c r="DPJ59" s="152"/>
      <c r="DPK59" s="153"/>
      <c r="DPL59" s="154"/>
      <c r="DPM59" s="150"/>
      <c r="DPN59" s="151"/>
      <c r="DPO59" s="152"/>
      <c r="DPP59" s="152"/>
      <c r="DPQ59" s="153"/>
      <c r="DPR59" s="154"/>
      <c r="DPS59" s="150"/>
      <c r="DPT59" s="151"/>
      <c r="DPU59" s="152"/>
      <c r="DPV59" s="152"/>
      <c r="DPW59" s="153"/>
      <c r="DPX59" s="154"/>
      <c r="DPY59" s="150"/>
      <c r="DPZ59" s="151"/>
      <c r="DQA59" s="152"/>
      <c r="DQB59" s="152"/>
      <c r="DQC59" s="153"/>
      <c r="DQD59" s="154"/>
      <c r="DQE59" s="150"/>
      <c r="DQF59" s="151"/>
      <c r="DQG59" s="152"/>
      <c r="DQH59" s="152"/>
      <c r="DQI59" s="153"/>
      <c r="DQJ59" s="154"/>
      <c r="DQK59" s="150"/>
      <c r="DQL59" s="151"/>
      <c r="DQM59" s="152"/>
      <c r="DQN59" s="152"/>
      <c r="DQO59" s="153"/>
      <c r="DQP59" s="154"/>
      <c r="DQQ59" s="150"/>
      <c r="DQR59" s="151"/>
      <c r="DQS59" s="152"/>
      <c r="DQT59" s="152"/>
      <c r="DQU59" s="153"/>
      <c r="DQV59" s="154"/>
      <c r="DQW59" s="150"/>
      <c r="DQX59" s="151"/>
      <c r="DQY59" s="152"/>
      <c r="DQZ59" s="152"/>
      <c r="DRA59" s="153"/>
      <c r="DRB59" s="154"/>
      <c r="DRC59" s="150"/>
      <c r="DRD59" s="151"/>
      <c r="DRE59" s="152"/>
      <c r="DRF59" s="152"/>
      <c r="DRG59" s="153"/>
      <c r="DRH59" s="154"/>
      <c r="DRI59" s="150"/>
      <c r="DRJ59" s="151"/>
      <c r="DRK59" s="152"/>
      <c r="DRL59" s="152"/>
      <c r="DRM59" s="153"/>
      <c r="DRN59" s="154"/>
      <c r="DRO59" s="150"/>
      <c r="DRP59" s="151"/>
      <c r="DRQ59" s="152"/>
      <c r="DRR59" s="152"/>
      <c r="DRS59" s="153"/>
      <c r="DRT59" s="154"/>
      <c r="DRU59" s="150"/>
      <c r="DRV59" s="151"/>
      <c r="DRW59" s="152"/>
      <c r="DRX59" s="152"/>
      <c r="DRY59" s="153"/>
      <c r="DRZ59" s="154"/>
      <c r="DSA59" s="150"/>
      <c r="DSB59" s="151"/>
      <c r="DSC59" s="152"/>
      <c r="DSD59" s="152"/>
      <c r="DSE59" s="153"/>
      <c r="DSF59" s="154"/>
      <c r="DSG59" s="150"/>
      <c r="DSH59" s="151"/>
      <c r="DSI59" s="152"/>
      <c r="DSJ59" s="152"/>
      <c r="DSK59" s="153"/>
      <c r="DSL59" s="154"/>
      <c r="DSM59" s="150"/>
      <c r="DSN59" s="151"/>
      <c r="DSO59" s="152"/>
      <c r="DSP59" s="152"/>
      <c r="DSQ59" s="153"/>
      <c r="DSR59" s="154"/>
      <c r="DSS59" s="150"/>
      <c r="DST59" s="151"/>
      <c r="DSU59" s="152"/>
      <c r="DSV59" s="152"/>
      <c r="DSW59" s="153"/>
      <c r="DSX59" s="154"/>
      <c r="DSY59" s="150"/>
      <c r="DSZ59" s="151"/>
      <c r="DTA59" s="152"/>
      <c r="DTB59" s="152"/>
      <c r="DTC59" s="153"/>
      <c r="DTD59" s="154"/>
      <c r="DTE59" s="150"/>
      <c r="DTF59" s="151"/>
      <c r="DTG59" s="152"/>
      <c r="DTH59" s="152"/>
      <c r="DTI59" s="153"/>
      <c r="DTJ59" s="154"/>
      <c r="DTK59" s="150"/>
      <c r="DTL59" s="151"/>
      <c r="DTM59" s="152"/>
      <c r="DTN59" s="152"/>
      <c r="DTO59" s="153"/>
      <c r="DTP59" s="154"/>
      <c r="DTQ59" s="150"/>
      <c r="DTR59" s="151"/>
      <c r="DTS59" s="152"/>
      <c r="DTT59" s="152"/>
      <c r="DTU59" s="153"/>
      <c r="DTV59" s="154"/>
      <c r="DTW59" s="150"/>
      <c r="DTX59" s="151"/>
      <c r="DTY59" s="152"/>
      <c r="DTZ59" s="152"/>
      <c r="DUA59" s="153"/>
      <c r="DUB59" s="154"/>
      <c r="DUC59" s="150"/>
      <c r="DUD59" s="151"/>
      <c r="DUE59" s="152"/>
      <c r="DUF59" s="152"/>
      <c r="DUG59" s="153"/>
      <c r="DUH59" s="154"/>
      <c r="DUI59" s="150"/>
      <c r="DUJ59" s="151"/>
      <c r="DUK59" s="152"/>
      <c r="DUL59" s="152"/>
      <c r="DUM59" s="153"/>
      <c r="DUN59" s="154"/>
      <c r="DUO59" s="150"/>
      <c r="DUP59" s="151"/>
      <c r="DUQ59" s="152"/>
      <c r="DUR59" s="152"/>
      <c r="DUS59" s="153"/>
      <c r="DUT59" s="154"/>
      <c r="DUU59" s="150"/>
      <c r="DUV59" s="151"/>
      <c r="DUW59" s="152"/>
      <c r="DUX59" s="152"/>
      <c r="DUY59" s="153"/>
      <c r="DUZ59" s="154"/>
      <c r="DVA59" s="150"/>
      <c r="DVB59" s="151"/>
      <c r="DVC59" s="152"/>
      <c r="DVD59" s="152"/>
      <c r="DVE59" s="153"/>
      <c r="DVF59" s="154"/>
      <c r="DVG59" s="150"/>
      <c r="DVH59" s="151"/>
      <c r="DVI59" s="152"/>
      <c r="DVJ59" s="152"/>
      <c r="DVK59" s="153"/>
      <c r="DVL59" s="154"/>
      <c r="DVM59" s="150"/>
      <c r="DVN59" s="151"/>
      <c r="DVO59" s="152"/>
      <c r="DVP59" s="152"/>
      <c r="DVQ59" s="153"/>
      <c r="DVR59" s="154"/>
      <c r="DVS59" s="150"/>
      <c r="DVT59" s="151"/>
      <c r="DVU59" s="152"/>
      <c r="DVV59" s="152"/>
      <c r="DVW59" s="153"/>
      <c r="DVX59" s="154"/>
      <c r="DVY59" s="150"/>
      <c r="DVZ59" s="151"/>
      <c r="DWA59" s="152"/>
      <c r="DWB59" s="152"/>
      <c r="DWC59" s="153"/>
      <c r="DWD59" s="154"/>
      <c r="DWE59" s="150"/>
      <c r="DWF59" s="151"/>
      <c r="DWG59" s="152"/>
      <c r="DWH59" s="152"/>
      <c r="DWI59" s="153"/>
      <c r="DWJ59" s="154"/>
      <c r="DWK59" s="150"/>
      <c r="DWL59" s="151"/>
      <c r="DWM59" s="152"/>
      <c r="DWN59" s="152"/>
      <c r="DWO59" s="153"/>
      <c r="DWP59" s="154"/>
      <c r="DWQ59" s="150"/>
      <c r="DWR59" s="151"/>
      <c r="DWS59" s="152"/>
      <c r="DWT59" s="152"/>
      <c r="DWU59" s="153"/>
      <c r="DWV59" s="154"/>
      <c r="DWW59" s="150"/>
      <c r="DWX59" s="151"/>
      <c r="DWY59" s="152"/>
      <c r="DWZ59" s="152"/>
      <c r="DXA59" s="153"/>
      <c r="DXB59" s="154"/>
      <c r="DXC59" s="150"/>
      <c r="DXD59" s="151"/>
      <c r="DXE59" s="152"/>
      <c r="DXF59" s="152"/>
      <c r="DXG59" s="153"/>
      <c r="DXH59" s="154"/>
      <c r="DXI59" s="150"/>
      <c r="DXJ59" s="151"/>
      <c r="DXK59" s="152"/>
      <c r="DXL59" s="152"/>
      <c r="DXM59" s="153"/>
      <c r="DXN59" s="154"/>
      <c r="DXO59" s="150"/>
      <c r="DXP59" s="151"/>
      <c r="DXQ59" s="152"/>
      <c r="DXR59" s="152"/>
      <c r="DXS59" s="153"/>
      <c r="DXT59" s="154"/>
      <c r="DXU59" s="150"/>
      <c r="DXV59" s="151"/>
      <c r="DXW59" s="152"/>
      <c r="DXX59" s="152"/>
      <c r="DXY59" s="153"/>
      <c r="DXZ59" s="154"/>
      <c r="DYA59" s="150"/>
      <c r="DYB59" s="151"/>
      <c r="DYC59" s="152"/>
      <c r="DYD59" s="152"/>
      <c r="DYE59" s="153"/>
      <c r="DYF59" s="154"/>
      <c r="DYG59" s="150"/>
      <c r="DYH59" s="151"/>
      <c r="DYI59" s="152"/>
      <c r="DYJ59" s="152"/>
      <c r="DYK59" s="153"/>
      <c r="DYL59" s="154"/>
      <c r="DYM59" s="150"/>
      <c r="DYN59" s="151"/>
      <c r="DYO59" s="152"/>
      <c r="DYP59" s="152"/>
      <c r="DYQ59" s="153"/>
      <c r="DYR59" s="154"/>
      <c r="DYS59" s="150"/>
      <c r="DYT59" s="151"/>
      <c r="DYU59" s="152"/>
      <c r="DYV59" s="152"/>
      <c r="DYW59" s="153"/>
      <c r="DYX59" s="154"/>
      <c r="DYY59" s="150"/>
      <c r="DYZ59" s="151"/>
      <c r="DZA59" s="152"/>
      <c r="DZB59" s="152"/>
      <c r="DZC59" s="153"/>
      <c r="DZD59" s="154"/>
      <c r="DZE59" s="150"/>
      <c r="DZF59" s="151"/>
      <c r="DZG59" s="152"/>
      <c r="DZH59" s="152"/>
      <c r="DZI59" s="153"/>
      <c r="DZJ59" s="154"/>
      <c r="DZK59" s="150"/>
      <c r="DZL59" s="151"/>
      <c r="DZM59" s="152"/>
      <c r="DZN59" s="152"/>
      <c r="DZO59" s="153"/>
      <c r="DZP59" s="154"/>
      <c r="DZQ59" s="150"/>
      <c r="DZR59" s="151"/>
      <c r="DZS59" s="152"/>
      <c r="DZT59" s="152"/>
      <c r="DZU59" s="153"/>
      <c r="DZV59" s="154"/>
      <c r="DZW59" s="150"/>
      <c r="DZX59" s="151"/>
      <c r="DZY59" s="152"/>
      <c r="DZZ59" s="152"/>
      <c r="EAA59" s="153"/>
      <c r="EAB59" s="154"/>
      <c r="EAC59" s="150"/>
      <c r="EAD59" s="151"/>
      <c r="EAE59" s="152"/>
      <c r="EAF59" s="152"/>
      <c r="EAG59" s="153"/>
      <c r="EAH59" s="154"/>
      <c r="EAI59" s="150"/>
      <c r="EAJ59" s="151"/>
      <c r="EAK59" s="152"/>
      <c r="EAL59" s="152"/>
      <c r="EAM59" s="153"/>
      <c r="EAN59" s="154"/>
      <c r="EAO59" s="150"/>
      <c r="EAP59" s="151"/>
      <c r="EAQ59" s="152"/>
      <c r="EAR59" s="152"/>
      <c r="EAS59" s="153"/>
      <c r="EAT59" s="154"/>
      <c r="EAU59" s="150"/>
      <c r="EAV59" s="151"/>
      <c r="EAW59" s="152"/>
      <c r="EAX59" s="152"/>
      <c r="EAY59" s="153"/>
      <c r="EAZ59" s="154"/>
      <c r="EBA59" s="150"/>
      <c r="EBB59" s="151"/>
      <c r="EBC59" s="152"/>
      <c r="EBD59" s="152"/>
      <c r="EBE59" s="153"/>
      <c r="EBF59" s="154"/>
      <c r="EBG59" s="150"/>
      <c r="EBH59" s="151"/>
      <c r="EBI59" s="152"/>
      <c r="EBJ59" s="152"/>
      <c r="EBK59" s="153"/>
      <c r="EBL59" s="154"/>
      <c r="EBM59" s="150"/>
      <c r="EBN59" s="151"/>
      <c r="EBO59" s="152"/>
      <c r="EBP59" s="152"/>
      <c r="EBQ59" s="153"/>
      <c r="EBR59" s="154"/>
      <c r="EBS59" s="150"/>
      <c r="EBT59" s="151"/>
      <c r="EBU59" s="152"/>
      <c r="EBV59" s="152"/>
      <c r="EBW59" s="153"/>
      <c r="EBX59" s="154"/>
      <c r="EBY59" s="150"/>
      <c r="EBZ59" s="151"/>
      <c r="ECA59" s="152"/>
      <c r="ECB59" s="152"/>
      <c r="ECC59" s="153"/>
      <c r="ECD59" s="154"/>
      <c r="ECE59" s="150"/>
      <c r="ECF59" s="151"/>
      <c r="ECG59" s="152"/>
      <c r="ECH59" s="152"/>
      <c r="ECI59" s="153"/>
      <c r="ECJ59" s="154"/>
      <c r="ECK59" s="150"/>
      <c r="ECL59" s="151"/>
      <c r="ECM59" s="152"/>
      <c r="ECN59" s="152"/>
      <c r="ECO59" s="153"/>
      <c r="ECP59" s="154"/>
      <c r="ECQ59" s="150"/>
      <c r="ECR59" s="151"/>
      <c r="ECS59" s="152"/>
      <c r="ECT59" s="152"/>
      <c r="ECU59" s="153"/>
      <c r="ECV59" s="154"/>
      <c r="ECW59" s="150"/>
      <c r="ECX59" s="151"/>
      <c r="ECY59" s="152"/>
      <c r="ECZ59" s="152"/>
      <c r="EDA59" s="153"/>
      <c r="EDB59" s="154"/>
      <c r="EDC59" s="150"/>
      <c r="EDD59" s="151"/>
      <c r="EDE59" s="152"/>
      <c r="EDF59" s="152"/>
      <c r="EDG59" s="153"/>
      <c r="EDH59" s="154"/>
      <c r="EDI59" s="150"/>
      <c r="EDJ59" s="151"/>
      <c r="EDK59" s="152"/>
      <c r="EDL59" s="152"/>
      <c r="EDM59" s="153"/>
      <c r="EDN59" s="154"/>
      <c r="EDO59" s="150"/>
      <c r="EDP59" s="151"/>
      <c r="EDQ59" s="152"/>
      <c r="EDR59" s="152"/>
      <c r="EDS59" s="153"/>
      <c r="EDT59" s="154"/>
      <c r="EDU59" s="150"/>
      <c r="EDV59" s="151"/>
      <c r="EDW59" s="152"/>
      <c r="EDX59" s="152"/>
      <c r="EDY59" s="153"/>
      <c r="EDZ59" s="154"/>
      <c r="EEA59" s="150"/>
      <c r="EEB59" s="151"/>
      <c r="EEC59" s="152"/>
      <c r="EED59" s="152"/>
      <c r="EEE59" s="153"/>
      <c r="EEF59" s="154"/>
      <c r="EEG59" s="150"/>
      <c r="EEH59" s="151"/>
      <c r="EEI59" s="152"/>
      <c r="EEJ59" s="152"/>
      <c r="EEK59" s="153"/>
      <c r="EEL59" s="154"/>
      <c r="EEM59" s="150"/>
      <c r="EEN59" s="151"/>
      <c r="EEO59" s="152"/>
      <c r="EEP59" s="152"/>
      <c r="EEQ59" s="153"/>
      <c r="EER59" s="154"/>
      <c r="EES59" s="150"/>
      <c r="EET59" s="151"/>
      <c r="EEU59" s="152"/>
      <c r="EEV59" s="152"/>
      <c r="EEW59" s="153"/>
      <c r="EEX59" s="154"/>
      <c r="EEY59" s="150"/>
      <c r="EEZ59" s="151"/>
      <c r="EFA59" s="152"/>
      <c r="EFB59" s="152"/>
      <c r="EFC59" s="153"/>
      <c r="EFD59" s="154"/>
      <c r="EFE59" s="150"/>
      <c r="EFF59" s="151"/>
      <c r="EFG59" s="152"/>
      <c r="EFH59" s="152"/>
      <c r="EFI59" s="153"/>
      <c r="EFJ59" s="154"/>
      <c r="EFK59" s="150"/>
      <c r="EFL59" s="151"/>
      <c r="EFM59" s="152"/>
      <c r="EFN59" s="152"/>
      <c r="EFO59" s="153"/>
      <c r="EFP59" s="154"/>
      <c r="EFQ59" s="150"/>
      <c r="EFR59" s="151"/>
      <c r="EFS59" s="152"/>
      <c r="EFT59" s="152"/>
      <c r="EFU59" s="153"/>
      <c r="EFV59" s="154"/>
      <c r="EFW59" s="150"/>
      <c r="EFX59" s="151"/>
      <c r="EFY59" s="152"/>
      <c r="EFZ59" s="152"/>
      <c r="EGA59" s="153"/>
      <c r="EGB59" s="154"/>
      <c r="EGC59" s="150"/>
      <c r="EGD59" s="151"/>
      <c r="EGE59" s="152"/>
      <c r="EGF59" s="152"/>
      <c r="EGG59" s="153"/>
      <c r="EGH59" s="154"/>
      <c r="EGI59" s="150"/>
      <c r="EGJ59" s="151"/>
      <c r="EGK59" s="152"/>
      <c r="EGL59" s="152"/>
      <c r="EGM59" s="153"/>
      <c r="EGN59" s="154"/>
      <c r="EGO59" s="150"/>
      <c r="EGP59" s="151"/>
      <c r="EGQ59" s="152"/>
      <c r="EGR59" s="152"/>
      <c r="EGS59" s="153"/>
      <c r="EGT59" s="154"/>
      <c r="EGU59" s="150"/>
      <c r="EGV59" s="151"/>
      <c r="EGW59" s="152"/>
      <c r="EGX59" s="152"/>
      <c r="EGY59" s="153"/>
      <c r="EGZ59" s="154"/>
      <c r="EHA59" s="150"/>
      <c r="EHB59" s="151"/>
      <c r="EHC59" s="152"/>
      <c r="EHD59" s="152"/>
      <c r="EHE59" s="153"/>
      <c r="EHF59" s="154"/>
      <c r="EHG59" s="150"/>
      <c r="EHH59" s="151"/>
      <c r="EHI59" s="152"/>
      <c r="EHJ59" s="152"/>
      <c r="EHK59" s="153"/>
      <c r="EHL59" s="154"/>
      <c r="EHM59" s="150"/>
      <c r="EHN59" s="151"/>
      <c r="EHO59" s="152"/>
      <c r="EHP59" s="152"/>
      <c r="EHQ59" s="153"/>
      <c r="EHR59" s="154"/>
      <c r="EHS59" s="150"/>
      <c r="EHT59" s="151"/>
      <c r="EHU59" s="152"/>
      <c r="EHV59" s="152"/>
      <c r="EHW59" s="153"/>
      <c r="EHX59" s="154"/>
      <c r="EHY59" s="150"/>
      <c r="EHZ59" s="151"/>
      <c r="EIA59" s="152"/>
      <c r="EIB59" s="152"/>
      <c r="EIC59" s="153"/>
      <c r="EID59" s="154"/>
      <c r="EIE59" s="150"/>
      <c r="EIF59" s="151"/>
      <c r="EIG59" s="152"/>
      <c r="EIH59" s="152"/>
      <c r="EII59" s="153"/>
      <c r="EIJ59" s="154"/>
      <c r="EIK59" s="150"/>
      <c r="EIL59" s="151"/>
      <c r="EIM59" s="152"/>
      <c r="EIN59" s="152"/>
      <c r="EIO59" s="153"/>
      <c r="EIP59" s="154"/>
      <c r="EIQ59" s="150"/>
      <c r="EIR59" s="151"/>
      <c r="EIS59" s="152"/>
      <c r="EIT59" s="152"/>
      <c r="EIU59" s="153"/>
      <c r="EIV59" s="154"/>
      <c r="EIW59" s="150"/>
      <c r="EIX59" s="151"/>
      <c r="EIY59" s="152"/>
      <c r="EIZ59" s="152"/>
      <c r="EJA59" s="153"/>
      <c r="EJB59" s="154"/>
      <c r="EJC59" s="150"/>
      <c r="EJD59" s="151"/>
      <c r="EJE59" s="152"/>
      <c r="EJF59" s="152"/>
      <c r="EJG59" s="153"/>
      <c r="EJH59" s="154"/>
      <c r="EJI59" s="150"/>
      <c r="EJJ59" s="151"/>
      <c r="EJK59" s="152"/>
      <c r="EJL59" s="152"/>
      <c r="EJM59" s="153"/>
      <c r="EJN59" s="154"/>
      <c r="EJO59" s="150"/>
      <c r="EJP59" s="151"/>
      <c r="EJQ59" s="152"/>
      <c r="EJR59" s="152"/>
      <c r="EJS59" s="153"/>
      <c r="EJT59" s="154"/>
      <c r="EJU59" s="150"/>
      <c r="EJV59" s="151"/>
      <c r="EJW59" s="152"/>
      <c r="EJX59" s="152"/>
      <c r="EJY59" s="153"/>
      <c r="EJZ59" s="154"/>
      <c r="EKA59" s="150"/>
      <c r="EKB59" s="151"/>
      <c r="EKC59" s="152"/>
      <c r="EKD59" s="152"/>
      <c r="EKE59" s="153"/>
      <c r="EKF59" s="154"/>
      <c r="EKG59" s="150"/>
      <c r="EKH59" s="151"/>
      <c r="EKI59" s="152"/>
      <c r="EKJ59" s="152"/>
      <c r="EKK59" s="153"/>
      <c r="EKL59" s="154"/>
      <c r="EKM59" s="150"/>
      <c r="EKN59" s="151"/>
      <c r="EKO59" s="152"/>
      <c r="EKP59" s="152"/>
      <c r="EKQ59" s="153"/>
      <c r="EKR59" s="154"/>
      <c r="EKS59" s="150"/>
      <c r="EKT59" s="151"/>
      <c r="EKU59" s="152"/>
      <c r="EKV59" s="152"/>
      <c r="EKW59" s="153"/>
      <c r="EKX59" s="154"/>
      <c r="EKY59" s="150"/>
      <c r="EKZ59" s="151"/>
      <c r="ELA59" s="152"/>
      <c r="ELB59" s="152"/>
      <c r="ELC59" s="153"/>
      <c r="ELD59" s="154"/>
      <c r="ELE59" s="150"/>
      <c r="ELF59" s="151"/>
      <c r="ELG59" s="152"/>
      <c r="ELH59" s="152"/>
      <c r="ELI59" s="153"/>
      <c r="ELJ59" s="154"/>
      <c r="ELK59" s="150"/>
      <c r="ELL59" s="151"/>
      <c r="ELM59" s="152"/>
      <c r="ELN59" s="152"/>
      <c r="ELO59" s="153"/>
      <c r="ELP59" s="154"/>
      <c r="ELQ59" s="150"/>
      <c r="ELR59" s="151"/>
      <c r="ELS59" s="152"/>
      <c r="ELT59" s="152"/>
      <c r="ELU59" s="153"/>
      <c r="ELV59" s="154"/>
      <c r="ELW59" s="150"/>
      <c r="ELX59" s="151"/>
      <c r="ELY59" s="152"/>
      <c r="ELZ59" s="152"/>
      <c r="EMA59" s="153"/>
      <c r="EMB59" s="154"/>
      <c r="EMC59" s="150"/>
      <c r="EMD59" s="151"/>
      <c r="EME59" s="152"/>
      <c r="EMF59" s="152"/>
      <c r="EMG59" s="153"/>
      <c r="EMH59" s="154"/>
      <c r="EMI59" s="150"/>
      <c r="EMJ59" s="151"/>
      <c r="EMK59" s="152"/>
      <c r="EML59" s="152"/>
      <c r="EMM59" s="153"/>
      <c r="EMN59" s="154"/>
      <c r="EMO59" s="150"/>
      <c r="EMP59" s="151"/>
      <c r="EMQ59" s="152"/>
      <c r="EMR59" s="152"/>
      <c r="EMS59" s="153"/>
      <c r="EMT59" s="154"/>
      <c r="EMU59" s="150"/>
      <c r="EMV59" s="151"/>
      <c r="EMW59" s="152"/>
      <c r="EMX59" s="152"/>
      <c r="EMY59" s="153"/>
      <c r="EMZ59" s="154"/>
      <c r="ENA59" s="150"/>
      <c r="ENB59" s="151"/>
      <c r="ENC59" s="152"/>
      <c r="END59" s="152"/>
      <c r="ENE59" s="153"/>
      <c r="ENF59" s="154"/>
      <c r="ENG59" s="150"/>
      <c r="ENH59" s="151"/>
      <c r="ENI59" s="152"/>
      <c r="ENJ59" s="152"/>
      <c r="ENK59" s="153"/>
      <c r="ENL59" s="154"/>
      <c r="ENM59" s="150"/>
      <c r="ENN59" s="151"/>
      <c r="ENO59" s="152"/>
      <c r="ENP59" s="152"/>
      <c r="ENQ59" s="153"/>
      <c r="ENR59" s="154"/>
      <c r="ENS59" s="150"/>
      <c r="ENT59" s="151"/>
      <c r="ENU59" s="152"/>
      <c r="ENV59" s="152"/>
      <c r="ENW59" s="153"/>
      <c r="ENX59" s="154"/>
      <c r="ENY59" s="150"/>
      <c r="ENZ59" s="151"/>
      <c r="EOA59" s="152"/>
      <c r="EOB59" s="152"/>
      <c r="EOC59" s="153"/>
      <c r="EOD59" s="154"/>
      <c r="EOE59" s="150"/>
      <c r="EOF59" s="151"/>
      <c r="EOG59" s="152"/>
      <c r="EOH59" s="152"/>
      <c r="EOI59" s="153"/>
      <c r="EOJ59" s="154"/>
      <c r="EOK59" s="150"/>
      <c r="EOL59" s="151"/>
      <c r="EOM59" s="152"/>
      <c r="EON59" s="152"/>
      <c r="EOO59" s="153"/>
      <c r="EOP59" s="154"/>
      <c r="EOQ59" s="150"/>
      <c r="EOR59" s="151"/>
      <c r="EOS59" s="152"/>
      <c r="EOT59" s="152"/>
      <c r="EOU59" s="153"/>
      <c r="EOV59" s="154"/>
      <c r="EOW59" s="150"/>
      <c r="EOX59" s="151"/>
      <c r="EOY59" s="152"/>
      <c r="EOZ59" s="152"/>
      <c r="EPA59" s="153"/>
      <c r="EPB59" s="154"/>
      <c r="EPC59" s="150"/>
      <c r="EPD59" s="151"/>
      <c r="EPE59" s="152"/>
      <c r="EPF59" s="152"/>
      <c r="EPG59" s="153"/>
      <c r="EPH59" s="154"/>
      <c r="EPI59" s="150"/>
      <c r="EPJ59" s="151"/>
      <c r="EPK59" s="152"/>
      <c r="EPL59" s="152"/>
      <c r="EPM59" s="153"/>
      <c r="EPN59" s="154"/>
      <c r="EPO59" s="150"/>
      <c r="EPP59" s="151"/>
      <c r="EPQ59" s="152"/>
      <c r="EPR59" s="152"/>
      <c r="EPS59" s="153"/>
      <c r="EPT59" s="154"/>
      <c r="EPU59" s="150"/>
      <c r="EPV59" s="151"/>
      <c r="EPW59" s="152"/>
      <c r="EPX59" s="152"/>
      <c r="EPY59" s="153"/>
      <c r="EPZ59" s="154"/>
      <c r="EQA59" s="150"/>
      <c r="EQB59" s="151"/>
      <c r="EQC59" s="152"/>
      <c r="EQD59" s="152"/>
      <c r="EQE59" s="153"/>
      <c r="EQF59" s="154"/>
      <c r="EQG59" s="150"/>
      <c r="EQH59" s="151"/>
      <c r="EQI59" s="152"/>
      <c r="EQJ59" s="152"/>
      <c r="EQK59" s="153"/>
      <c r="EQL59" s="154"/>
      <c r="EQM59" s="150"/>
      <c r="EQN59" s="151"/>
      <c r="EQO59" s="152"/>
      <c r="EQP59" s="152"/>
      <c r="EQQ59" s="153"/>
      <c r="EQR59" s="154"/>
      <c r="EQS59" s="150"/>
      <c r="EQT59" s="151"/>
      <c r="EQU59" s="152"/>
      <c r="EQV59" s="152"/>
      <c r="EQW59" s="153"/>
      <c r="EQX59" s="154"/>
      <c r="EQY59" s="150"/>
      <c r="EQZ59" s="151"/>
      <c r="ERA59" s="152"/>
      <c r="ERB59" s="152"/>
      <c r="ERC59" s="153"/>
      <c r="ERD59" s="154"/>
      <c r="ERE59" s="150"/>
      <c r="ERF59" s="151"/>
      <c r="ERG59" s="152"/>
      <c r="ERH59" s="152"/>
      <c r="ERI59" s="153"/>
      <c r="ERJ59" s="154"/>
      <c r="ERK59" s="150"/>
      <c r="ERL59" s="151"/>
      <c r="ERM59" s="152"/>
      <c r="ERN59" s="152"/>
      <c r="ERO59" s="153"/>
      <c r="ERP59" s="154"/>
      <c r="ERQ59" s="150"/>
      <c r="ERR59" s="151"/>
      <c r="ERS59" s="152"/>
      <c r="ERT59" s="152"/>
      <c r="ERU59" s="153"/>
      <c r="ERV59" s="154"/>
      <c r="ERW59" s="150"/>
      <c r="ERX59" s="151"/>
      <c r="ERY59" s="152"/>
      <c r="ERZ59" s="152"/>
      <c r="ESA59" s="153"/>
      <c r="ESB59" s="154"/>
      <c r="ESC59" s="150"/>
      <c r="ESD59" s="151"/>
      <c r="ESE59" s="152"/>
      <c r="ESF59" s="152"/>
      <c r="ESG59" s="153"/>
      <c r="ESH59" s="154"/>
      <c r="ESI59" s="150"/>
      <c r="ESJ59" s="151"/>
      <c r="ESK59" s="152"/>
      <c r="ESL59" s="152"/>
      <c r="ESM59" s="153"/>
      <c r="ESN59" s="154"/>
      <c r="ESO59" s="150"/>
      <c r="ESP59" s="151"/>
      <c r="ESQ59" s="152"/>
      <c r="ESR59" s="152"/>
      <c r="ESS59" s="153"/>
      <c r="EST59" s="154"/>
      <c r="ESU59" s="150"/>
      <c r="ESV59" s="151"/>
      <c r="ESW59" s="152"/>
      <c r="ESX59" s="152"/>
      <c r="ESY59" s="153"/>
      <c r="ESZ59" s="154"/>
      <c r="ETA59" s="150"/>
      <c r="ETB59" s="151"/>
      <c r="ETC59" s="152"/>
      <c r="ETD59" s="152"/>
      <c r="ETE59" s="153"/>
      <c r="ETF59" s="154"/>
      <c r="ETG59" s="150"/>
      <c r="ETH59" s="151"/>
      <c r="ETI59" s="152"/>
      <c r="ETJ59" s="152"/>
      <c r="ETK59" s="153"/>
      <c r="ETL59" s="154"/>
      <c r="ETM59" s="150"/>
      <c r="ETN59" s="151"/>
      <c r="ETO59" s="152"/>
      <c r="ETP59" s="152"/>
      <c r="ETQ59" s="153"/>
      <c r="ETR59" s="154"/>
      <c r="ETS59" s="150"/>
      <c r="ETT59" s="151"/>
      <c r="ETU59" s="152"/>
      <c r="ETV59" s="152"/>
      <c r="ETW59" s="153"/>
      <c r="ETX59" s="154"/>
      <c r="ETY59" s="150"/>
      <c r="ETZ59" s="151"/>
      <c r="EUA59" s="152"/>
      <c r="EUB59" s="152"/>
      <c r="EUC59" s="153"/>
      <c r="EUD59" s="154"/>
      <c r="EUE59" s="150"/>
      <c r="EUF59" s="151"/>
      <c r="EUG59" s="152"/>
      <c r="EUH59" s="152"/>
      <c r="EUI59" s="153"/>
      <c r="EUJ59" s="154"/>
      <c r="EUK59" s="150"/>
      <c r="EUL59" s="151"/>
      <c r="EUM59" s="152"/>
      <c r="EUN59" s="152"/>
      <c r="EUO59" s="153"/>
      <c r="EUP59" s="154"/>
      <c r="EUQ59" s="150"/>
      <c r="EUR59" s="151"/>
      <c r="EUS59" s="152"/>
      <c r="EUT59" s="152"/>
      <c r="EUU59" s="153"/>
      <c r="EUV59" s="154"/>
      <c r="EUW59" s="150"/>
      <c r="EUX59" s="151"/>
      <c r="EUY59" s="152"/>
      <c r="EUZ59" s="152"/>
      <c r="EVA59" s="153"/>
      <c r="EVB59" s="154"/>
      <c r="EVC59" s="150"/>
      <c r="EVD59" s="151"/>
      <c r="EVE59" s="152"/>
      <c r="EVF59" s="152"/>
      <c r="EVG59" s="153"/>
      <c r="EVH59" s="154"/>
      <c r="EVI59" s="150"/>
      <c r="EVJ59" s="151"/>
      <c r="EVK59" s="152"/>
      <c r="EVL59" s="152"/>
      <c r="EVM59" s="153"/>
      <c r="EVN59" s="154"/>
      <c r="EVO59" s="150"/>
      <c r="EVP59" s="151"/>
      <c r="EVQ59" s="152"/>
      <c r="EVR59" s="152"/>
      <c r="EVS59" s="153"/>
      <c r="EVT59" s="154"/>
      <c r="EVU59" s="150"/>
      <c r="EVV59" s="151"/>
      <c r="EVW59" s="152"/>
      <c r="EVX59" s="152"/>
      <c r="EVY59" s="153"/>
      <c r="EVZ59" s="154"/>
      <c r="EWA59" s="150"/>
      <c r="EWB59" s="151"/>
      <c r="EWC59" s="152"/>
      <c r="EWD59" s="152"/>
      <c r="EWE59" s="153"/>
      <c r="EWF59" s="154"/>
      <c r="EWG59" s="150"/>
      <c r="EWH59" s="151"/>
      <c r="EWI59" s="152"/>
      <c r="EWJ59" s="152"/>
      <c r="EWK59" s="153"/>
      <c r="EWL59" s="154"/>
      <c r="EWM59" s="150"/>
      <c r="EWN59" s="151"/>
      <c r="EWO59" s="152"/>
      <c r="EWP59" s="152"/>
      <c r="EWQ59" s="153"/>
      <c r="EWR59" s="154"/>
      <c r="EWS59" s="150"/>
      <c r="EWT59" s="151"/>
      <c r="EWU59" s="152"/>
      <c r="EWV59" s="152"/>
      <c r="EWW59" s="153"/>
      <c r="EWX59" s="154"/>
      <c r="EWY59" s="150"/>
      <c r="EWZ59" s="151"/>
      <c r="EXA59" s="152"/>
      <c r="EXB59" s="152"/>
      <c r="EXC59" s="153"/>
      <c r="EXD59" s="154"/>
      <c r="EXE59" s="150"/>
      <c r="EXF59" s="151"/>
      <c r="EXG59" s="152"/>
      <c r="EXH59" s="152"/>
      <c r="EXI59" s="153"/>
      <c r="EXJ59" s="154"/>
      <c r="EXK59" s="150"/>
      <c r="EXL59" s="151"/>
      <c r="EXM59" s="152"/>
      <c r="EXN59" s="152"/>
      <c r="EXO59" s="153"/>
      <c r="EXP59" s="154"/>
      <c r="EXQ59" s="150"/>
      <c r="EXR59" s="151"/>
      <c r="EXS59" s="152"/>
      <c r="EXT59" s="152"/>
      <c r="EXU59" s="153"/>
      <c r="EXV59" s="154"/>
      <c r="EXW59" s="150"/>
      <c r="EXX59" s="151"/>
      <c r="EXY59" s="152"/>
      <c r="EXZ59" s="152"/>
      <c r="EYA59" s="153"/>
      <c r="EYB59" s="154"/>
      <c r="EYC59" s="150"/>
      <c r="EYD59" s="151"/>
      <c r="EYE59" s="152"/>
      <c r="EYF59" s="152"/>
      <c r="EYG59" s="153"/>
      <c r="EYH59" s="154"/>
      <c r="EYI59" s="150"/>
      <c r="EYJ59" s="151"/>
      <c r="EYK59" s="152"/>
      <c r="EYL59" s="152"/>
      <c r="EYM59" s="153"/>
      <c r="EYN59" s="154"/>
      <c r="EYO59" s="150"/>
      <c r="EYP59" s="151"/>
      <c r="EYQ59" s="152"/>
      <c r="EYR59" s="152"/>
      <c r="EYS59" s="153"/>
      <c r="EYT59" s="154"/>
      <c r="EYU59" s="150"/>
      <c r="EYV59" s="151"/>
      <c r="EYW59" s="152"/>
      <c r="EYX59" s="152"/>
      <c r="EYY59" s="153"/>
      <c r="EYZ59" s="154"/>
      <c r="EZA59" s="150"/>
      <c r="EZB59" s="151"/>
      <c r="EZC59" s="152"/>
      <c r="EZD59" s="152"/>
      <c r="EZE59" s="153"/>
      <c r="EZF59" s="154"/>
      <c r="EZG59" s="150"/>
      <c r="EZH59" s="151"/>
      <c r="EZI59" s="152"/>
      <c r="EZJ59" s="152"/>
      <c r="EZK59" s="153"/>
      <c r="EZL59" s="154"/>
      <c r="EZM59" s="150"/>
      <c r="EZN59" s="151"/>
      <c r="EZO59" s="152"/>
      <c r="EZP59" s="152"/>
      <c r="EZQ59" s="153"/>
      <c r="EZR59" s="154"/>
      <c r="EZS59" s="150"/>
      <c r="EZT59" s="151"/>
      <c r="EZU59" s="152"/>
      <c r="EZV59" s="152"/>
      <c r="EZW59" s="153"/>
      <c r="EZX59" s="154"/>
      <c r="EZY59" s="150"/>
      <c r="EZZ59" s="151"/>
      <c r="FAA59" s="152"/>
      <c r="FAB59" s="152"/>
      <c r="FAC59" s="153"/>
      <c r="FAD59" s="154"/>
      <c r="FAE59" s="150"/>
      <c r="FAF59" s="151"/>
      <c r="FAG59" s="152"/>
      <c r="FAH59" s="152"/>
      <c r="FAI59" s="153"/>
      <c r="FAJ59" s="154"/>
      <c r="FAK59" s="150"/>
      <c r="FAL59" s="151"/>
      <c r="FAM59" s="152"/>
      <c r="FAN59" s="152"/>
      <c r="FAO59" s="153"/>
      <c r="FAP59" s="154"/>
      <c r="FAQ59" s="150"/>
      <c r="FAR59" s="151"/>
      <c r="FAS59" s="152"/>
      <c r="FAT59" s="152"/>
      <c r="FAU59" s="153"/>
      <c r="FAV59" s="154"/>
      <c r="FAW59" s="150"/>
      <c r="FAX59" s="151"/>
      <c r="FAY59" s="152"/>
      <c r="FAZ59" s="152"/>
      <c r="FBA59" s="153"/>
      <c r="FBB59" s="154"/>
      <c r="FBC59" s="150"/>
      <c r="FBD59" s="151"/>
      <c r="FBE59" s="152"/>
      <c r="FBF59" s="152"/>
      <c r="FBG59" s="153"/>
      <c r="FBH59" s="154"/>
      <c r="FBI59" s="150"/>
      <c r="FBJ59" s="151"/>
      <c r="FBK59" s="152"/>
      <c r="FBL59" s="152"/>
      <c r="FBM59" s="153"/>
      <c r="FBN59" s="154"/>
      <c r="FBO59" s="150"/>
      <c r="FBP59" s="151"/>
      <c r="FBQ59" s="152"/>
      <c r="FBR59" s="152"/>
      <c r="FBS59" s="153"/>
      <c r="FBT59" s="154"/>
      <c r="FBU59" s="150"/>
      <c r="FBV59" s="151"/>
      <c r="FBW59" s="152"/>
      <c r="FBX59" s="152"/>
      <c r="FBY59" s="153"/>
      <c r="FBZ59" s="154"/>
      <c r="FCA59" s="150"/>
      <c r="FCB59" s="151"/>
      <c r="FCC59" s="152"/>
      <c r="FCD59" s="152"/>
      <c r="FCE59" s="153"/>
      <c r="FCF59" s="154"/>
      <c r="FCG59" s="150"/>
      <c r="FCH59" s="151"/>
      <c r="FCI59" s="152"/>
      <c r="FCJ59" s="152"/>
      <c r="FCK59" s="153"/>
      <c r="FCL59" s="154"/>
      <c r="FCM59" s="150"/>
      <c r="FCN59" s="151"/>
      <c r="FCO59" s="152"/>
      <c r="FCP59" s="152"/>
      <c r="FCQ59" s="153"/>
      <c r="FCR59" s="154"/>
      <c r="FCS59" s="150"/>
      <c r="FCT59" s="151"/>
      <c r="FCU59" s="152"/>
      <c r="FCV59" s="152"/>
      <c r="FCW59" s="153"/>
      <c r="FCX59" s="154"/>
      <c r="FCY59" s="150"/>
      <c r="FCZ59" s="151"/>
      <c r="FDA59" s="152"/>
      <c r="FDB59" s="152"/>
      <c r="FDC59" s="153"/>
      <c r="FDD59" s="154"/>
      <c r="FDE59" s="150"/>
      <c r="FDF59" s="151"/>
      <c r="FDG59" s="152"/>
      <c r="FDH59" s="152"/>
      <c r="FDI59" s="153"/>
      <c r="FDJ59" s="154"/>
      <c r="FDK59" s="150"/>
      <c r="FDL59" s="151"/>
      <c r="FDM59" s="152"/>
      <c r="FDN59" s="152"/>
      <c r="FDO59" s="153"/>
      <c r="FDP59" s="154"/>
      <c r="FDQ59" s="150"/>
      <c r="FDR59" s="151"/>
      <c r="FDS59" s="152"/>
      <c r="FDT59" s="152"/>
      <c r="FDU59" s="153"/>
      <c r="FDV59" s="154"/>
      <c r="FDW59" s="150"/>
      <c r="FDX59" s="151"/>
      <c r="FDY59" s="152"/>
      <c r="FDZ59" s="152"/>
      <c r="FEA59" s="153"/>
      <c r="FEB59" s="154"/>
      <c r="FEC59" s="150"/>
      <c r="FED59" s="151"/>
      <c r="FEE59" s="152"/>
      <c r="FEF59" s="152"/>
      <c r="FEG59" s="153"/>
      <c r="FEH59" s="154"/>
      <c r="FEI59" s="150"/>
      <c r="FEJ59" s="151"/>
      <c r="FEK59" s="152"/>
      <c r="FEL59" s="152"/>
      <c r="FEM59" s="153"/>
      <c r="FEN59" s="154"/>
      <c r="FEO59" s="150"/>
      <c r="FEP59" s="151"/>
      <c r="FEQ59" s="152"/>
      <c r="FER59" s="152"/>
      <c r="FES59" s="153"/>
      <c r="FET59" s="154"/>
      <c r="FEU59" s="150"/>
      <c r="FEV59" s="151"/>
      <c r="FEW59" s="152"/>
      <c r="FEX59" s="152"/>
      <c r="FEY59" s="153"/>
      <c r="FEZ59" s="154"/>
      <c r="FFA59" s="150"/>
      <c r="FFB59" s="151"/>
      <c r="FFC59" s="152"/>
      <c r="FFD59" s="152"/>
      <c r="FFE59" s="153"/>
      <c r="FFF59" s="154"/>
      <c r="FFG59" s="150"/>
      <c r="FFH59" s="151"/>
      <c r="FFI59" s="152"/>
      <c r="FFJ59" s="152"/>
      <c r="FFK59" s="153"/>
      <c r="FFL59" s="154"/>
      <c r="FFM59" s="150"/>
      <c r="FFN59" s="151"/>
      <c r="FFO59" s="152"/>
      <c r="FFP59" s="152"/>
      <c r="FFQ59" s="153"/>
      <c r="FFR59" s="154"/>
      <c r="FFS59" s="150"/>
      <c r="FFT59" s="151"/>
      <c r="FFU59" s="152"/>
      <c r="FFV59" s="152"/>
      <c r="FFW59" s="153"/>
      <c r="FFX59" s="154"/>
      <c r="FFY59" s="150"/>
      <c r="FFZ59" s="151"/>
      <c r="FGA59" s="152"/>
      <c r="FGB59" s="152"/>
      <c r="FGC59" s="153"/>
      <c r="FGD59" s="154"/>
      <c r="FGE59" s="150"/>
      <c r="FGF59" s="151"/>
      <c r="FGG59" s="152"/>
      <c r="FGH59" s="152"/>
      <c r="FGI59" s="153"/>
      <c r="FGJ59" s="154"/>
      <c r="FGK59" s="150"/>
      <c r="FGL59" s="151"/>
      <c r="FGM59" s="152"/>
      <c r="FGN59" s="152"/>
      <c r="FGO59" s="153"/>
      <c r="FGP59" s="154"/>
      <c r="FGQ59" s="150"/>
      <c r="FGR59" s="151"/>
      <c r="FGS59" s="152"/>
      <c r="FGT59" s="152"/>
      <c r="FGU59" s="153"/>
      <c r="FGV59" s="154"/>
      <c r="FGW59" s="150"/>
      <c r="FGX59" s="151"/>
      <c r="FGY59" s="152"/>
      <c r="FGZ59" s="152"/>
      <c r="FHA59" s="153"/>
      <c r="FHB59" s="154"/>
      <c r="FHC59" s="150"/>
      <c r="FHD59" s="151"/>
      <c r="FHE59" s="152"/>
      <c r="FHF59" s="152"/>
      <c r="FHG59" s="153"/>
      <c r="FHH59" s="154"/>
      <c r="FHI59" s="150"/>
      <c r="FHJ59" s="151"/>
      <c r="FHK59" s="152"/>
      <c r="FHL59" s="152"/>
      <c r="FHM59" s="153"/>
      <c r="FHN59" s="154"/>
      <c r="FHO59" s="150"/>
      <c r="FHP59" s="151"/>
      <c r="FHQ59" s="152"/>
      <c r="FHR59" s="152"/>
      <c r="FHS59" s="153"/>
      <c r="FHT59" s="154"/>
      <c r="FHU59" s="150"/>
      <c r="FHV59" s="151"/>
      <c r="FHW59" s="152"/>
      <c r="FHX59" s="152"/>
      <c r="FHY59" s="153"/>
      <c r="FHZ59" s="154"/>
      <c r="FIA59" s="150"/>
      <c r="FIB59" s="151"/>
      <c r="FIC59" s="152"/>
      <c r="FID59" s="152"/>
      <c r="FIE59" s="153"/>
      <c r="FIF59" s="154"/>
      <c r="FIG59" s="150"/>
      <c r="FIH59" s="151"/>
      <c r="FII59" s="152"/>
      <c r="FIJ59" s="152"/>
      <c r="FIK59" s="153"/>
      <c r="FIL59" s="154"/>
      <c r="FIM59" s="150"/>
      <c r="FIN59" s="151"/>
      <c r="FIO59" s="152"/>
      <c r="FIP59" s="152"/>
      <c r="FIQ59" s="153"/>
      <c r="FIR59" s="154"/>
      <c r="FIS59" s="150"/>
      <c r="FIT59" s="151"/>
      <c r="FIU59" s="152"/>
      <c r="FIV59" s="152"/>
      <c r="FIW59" s="153"/>
      <c r="FIX59" s="154"/>
      <c r="FIY59" s="150"/>
      <c r="FIZ59" s="151"/>
      <c r="FJA59" s="152"/>
      <c r="FJB59" s="152"/>
      <c r="FJC59" s="153"/>
      <c r="FJD59" s="154"/>
      <c r="FJE59" s="150"/>
      <c r="FJF59" s="151"/>
      <c r="FJG59" s="152"/>
      <c r="FJH59" s="152"/>
      <c r="FJI59" s="153"/>
      <c r="FJJ59" s="154"/>
      <c r="FJK59" s="150"/>
      <c r="FJL59" s="151"/>
      <c r="FJM59" s="152"/>
      <c r="FJN59" s="152"/>
      <c r="FJO59" s="153"/>
      <c r="FJP59" s="154"/>
      <c r="FJQ59" s="150"/>
      <c r="FJR59" s="151"/>
      <c r="FJS59" s="152"/>
      <c r="FJT59" s="152"/>
      <c r="FJU59" s="153"/>
      <c r="FJV59" s="154"/>
      <c r="FJW59" s="150"/>
      <c r="FJX59" s="151"/>
      <c r="FJY59" s="152"/>
      <c r="FJZ59" s="152"/>
      <c r="FKA59" s="153"/>
      <c r="FKB59" s="154"/>
      <c r="FKC59" s="150"/>
      <c r="FKD59" s="151"/>
      <c r="FKE59" s="152"/>
      <c r="FKF59" s="152"/>
      <c r="FKG59" s="153"/>
      <c r="FKH59" s="154"/>
      <c r="FKI59" s="150"/>
      <c r="FKJ59" s="151"/>
      <c r="FKK59" s="152"/>
      <c r="FKL59" s="152"/>
      <c r="FKM59" s="153"/>
      <c r="FKN59" s="154"/>
      <c r="FKO59" s="150"/>
      <c r="FKP59" s="151"/>
      <c r="FKQ59" s="152"/>
      <c r="FKR59" s="152"/>
      <c r="FKS59" s="153"/>
      <c r="FKT59" s="154"/>
      <c r="FKU59" s="150"/>
      <c r="FKV59" s="151"/>
      <c r="FKW59" s="152"/>
      <c r="FKX59" s="152"/>
      <c r="FKY59" s="153"/>
      <c r="FKZ59" s="154"/>
      <c r="FLA59" s="150"/>
      <c r="FLB59" s="151"/>
      <c r="FLC59" s="152"/>
      <c r="FLD59" s="152"/>
      <c r="FLE59" s="153"/>
      <c r="FLF59" s="154"/>
      <c r="FLG59" s="150"/>
      <c r="FLH59" s="151"/>
      <c r="FLI59" s="152"/>
      <c r="FLJ59" s="152"/>
      <c r="FLK59" s="153"/>
      <c r="FLL59" s="154"/>
      <c r="FLM59" s="150"/>
      <c r="FLN59" s="151"/>
      <c r="FLO59" s="152"/>
      <c r="FLP59" s="152"/>
      <c r="FLQ59" s="153"/>
      <c r="FLR59" s="154"/>
      <c r="FLS59" s="150"/>
      <c r="FLT59" s="151"/>
      <c r="FLU59" s="152"/>
      <c r="FLV59" s="152"/>
      <c r="FLW59" s="153"/>
      <c r="FLX59" s="154"/>
      <c r="FLY59" s="150"/>
      <c r="FLZ59" s="151"/>
      <c r="FMA59" s="152"/>
      <c r="FMB59" s="152"/>
      <c r="FMC59" s="153"/>
      <c r="FMD59" s="154"/>
      <c r="FME59" s="150"/>
      <c r="FMF59" s="151"/>
      <c r="FMG59" s="152"/>
      <c r="FMH59" s="152"/>
      <c r="FMI59" s="153"/>
      <c r="FMJ59" s="154"/>
      <c r="FMK59" s="150"/>
      <c r="FML59" s="151"/>
      <c r="FMM59" s="152"/>
      <c r="FMN59" s="152"/>
      <c r="FMO59" s="153"/>
      <c r="FMP59" s="154"/>
      <c r="FMQ59" s="150"/>
      <c r="FMR59" s="151"/>
      <c r="FMS59" s="152"/>
      <c r="FMT59" s="152"/>
      <c r="FMU59" s="153"/>
      <c r="FMV59" s="154"/>
      <c r="FMW59" s="150"/>
      <c r="FMX59" s="151"/>
      <c r="FMY59" s="152"/>
      <c r="FMZ59" s="152"/>
      <c r="FNA59" s="153"/>
      <c r="FNB59" s="154"/>
      <c r="FNC59" s="150"/>
      <c r="FND59" s="151"/>
      <c r="FNE59" s="152"/>
      <c r="FNF59" s="152"/>
      <c r="FNG59" s="153"/>
      <c r="FNH59" s="154"/>
      <c r="FNI59" s="150"/>
      <c r="FNJ59" s="151"/>
      <c r="FNK59" s="152"/>
      <c r="FNL59" s="152"/>
      <c r="FNM59" s="153"/>
      <c r="FNN59" s="154"/>
      <c r="FNO59" s="150"/>
      <c r="FNP59" s="151"/>
      <c r="FNQ59" s="152"/>
      <c r="FNR59" s="152"/>
      <c r="FNS59" s="153"/>
      <c r="FNT59" s="154"/>
      <c r="FNU59" s="150"/>
      <c r="FNV59" s="151"/>
      <c r="FNW59" s="152"/>
      <c r="FNX59" s="152"/>
      <c r="FNY59" s="153"/>
      <c r="FNZ59" s="154"/>
      <c r="FOA59" s="150"/>
      <c r="FOB59" s="151"/>
      <c r="FOC59" s="152"/>
      <c r="FOD59" s="152"/>
      <c r="FOE59" s="153"/>
      <c r="FOF59" s="154"/>
      <c r="FOG59" s="150"/>
      <c r="FOH59" s="151"/>
      <c r="FOI59" s="152"/>
      <c r="FOJ59" s="152"/>
      <c r="FOK59" s="153"/>
      <c r="FOL59" s="154"/>
      <c r="FOM59" s="150"/>
      <c r="FON59" s="151"/>
      <c r="FOO59" s="152"/>
      <c r="FOP59" s="152"/>
      <c r="FOQ59" s="153"/>
      <c r="FOR59" s="154"/>
      <c r="FOS59" s="150"/>
      <c r="FOT59" s="151"/>
      <c r="FOU59" s="152"/>
      <c r="FOV59" s="152"/>
      <c r="FOW59" s="153"/>
      <c r="FOX59" s="154"/>
      <c r="FOY59" s="150"/>
      <c r="FOZ59" s="151"/>
      <c r="FPA59" s="152"/>
      <c r="FPB59" s="152"/>
      <c r="FPC59" s="153"/>
      <c r="FPD59" s="154"/>
      <c r="FPE59" s="150"/>
      <c r="FPF59" s="151"/>
      <c r="FPG59" s="152"/>
      <c r="FPH59" s="152"/>
      <c r="FPI59" s="153"/>
      <c r="FPJ59" s="154"/>
      <c r="FPK59" s="150"/>
      <c r="FPL59" s="151"/>
      <c r="FPM59" s="152"/>
      <c r="FPN59" s="152"/>
      <c r="FPO59" s="153"/>
      <c r="FPP59" s="154"/>
      <c r="FPQ59" s="150"/>
      <c r="FPR59" s="151"/>
      <c r="FPS59" s="152"/>
      <c r="FPT59" s="152"/>
      <c r="FPU59" s="153"/>
      <c r="FPV59" s="154"/>
      <c r="FPW59" s="150"/>
      <c r="FPX59" s="151"/>
      <c r="FPY59" s="152"/>
      <c r="FPZ59" s="152"/>
      <c r="FQA59" s="153"/>
      <c r="FQB59" s="154"/>
      <c r="FQC59" s="150"/>
      <c r="FQD59" s="151"/>
      <c r="FQE59" s="152"/>
      <c r="FQF59" s="152"/>
      <c r="FQG59" s="153"/>
      <c r="FQH59" s="154"/>
      <c r="FQI59" s="150"/>
      <c r="FQJ59" s="151"/>
      <c r="FQK59" s="152"/>
      <c r="FQL59" s="152"/>
      <c r="FQM59" s="153"/>
      <c r="FQN59" s="154"/>
      <c r="FQO59" s="150"/>
      <c r="FQP59" s="151"/>
      <c r="FQQ59" s="152"/>
      <c r="FQR59" s="152"/>
      <c r="FQS59" s="153"/>
      <c r="FQT59" s="154"/>
      <c r="FQU59" s="150"/>
      <c r="FQV59" s="151"/>
      <c r="FQW59" s="152"/>
      <c r="FQX59" s="152"/>
      <c r="FQY59" s="153"/>
      <c r="FQZ59" s="154"/>
      <c r="FRA59" s="150"/>
      <c r="FRB59" s="151"/>
      <c r="FRC59" s="152"/>
      <c r="FRD59" s="152"/>
      <c r="FRE59" s="153"/>
      <c r="FRF59" s="154"/>
      <c r="FRG59" s="150"/>
      <c r="FRH59" s="151"/>
      <c r="FRI59" s="152"/>
      <c r="FRJ59" s="152"/>
      <c r="FRK59" s="153"/>
      <c r="FRL59" s="154"/>
      <c r="FRM59" s="150"/>
      <c r="FRN59" s="151"/>
      <c r="FRO59" s="152"/>
      <c r="FRP59" s="152"/>
      <c r="FRQ59" s="153"/>
      <c r="FRR59" s="154"/>
      <c r="FRS59" s="150"/>
      <c r="FRT59" s="151"/>
      <c r="FRU59" s="152"/>
      <c r="FRV59" s="152"/>
      <c r="FRW59" s="153"/>
      <c r="FRX59" s="154"/>
      <c r="FRY59" s="150"/>
      <c r="FRZ59" s="151"/>
      <c r="FSA59" s="152"/>
      <c r="FSB59" s="152"/>
      <c r="FSC59" s="153"/>
      <c r="FSD59" s="154"/>
      <c r="FSE59" s="150"/>
      <c r="FSF59" s="151"/>
      <c r="FSG59" s="152"/>
      <c r="FSH59" s="152"/>
      <c r="FSI59" s="153"/>
      <c r="FSJ59" s="154"/>
      <c r="FSK59" s="150"/>
      <c r="FSL59" s="151"/>
      <c r="FSM59" s="152"/>
      <c r="FSN59" s="152"/>
      <c r="FSO59" s="153"/>
      <c r="FSP59" s="154"/>
      <c r="FSQ59" s="150"/>
      <c r="FSR59" s="151"/>
      <c r="FSS59" s="152"/>
      <c r="FST59" s="152"/>
      <c r="FSU59" s="153"/>
      <c r="FSV59" s="154"/>
      <c r="FSW59" s="150"/>
      <c r="FSX59" s="151"/>
      <c r="FSY59" s="152"/>
      <c r="FSZ59" s="152"/>
      <c r="FTA59" s="153"/>
      <c r="FTB59" s="154"/>
      <c r="FTC59" s="150"/>
      <c r="FTD59" s="151"/>
      <c r="FTE59" s="152"/>
      <c r="FTF59" s="152"/>
      <c r="FTG59" s="153"/>
      <c r="FTH59" s="154"/>
      <c r="FTI59" s="150"/>
      <c r="FTJ59" s="151"/>
      <c r="FTK59" s="152"/>
      <c r="FTL59" s="152"/>
      <c r="FTM59" s="153"/>
      <c r="FTN59" s="154"/>
      <c r="FTO59" s="150"/>
      <c r="FTP59" s="151"/>
      <c r="FTQ59" s="152"/>
      <c r="FTR59" s="152"/>
      <c r="FTS59" s="153"/>
      <c r="FTT59" s="154"/>
      <c r="FTU59" s="150"/>
      <c r="FTV59" s="151"/>
      <c r="FTW59" s="152"/>
      <c r="FTX59" s="152"/>
      <c r="FTY59" s="153"/>
      <c r="FTZ59" s="154"/>
      <c r="FUA59" s="150"/>
      <c r="FUB59" s="151"/>
      <c r="FUC59" s="152"/>
      <c r="FUD59" s="152"/>
      <c r="FUE59" s="153"/>
      <c r="FUF59" s="154"/>
      <c r="FUG59" s="150"/>
      <c r="FUH59" s="151"/>
      <c r="FUI59" s="152"/>
      <c r="FUJ59" s="152"/>
      <c r="FUK59" s="153"/>
      <c r="FUL59" s="154"/>
      <c r="FUM59" s="150"/>
      <c r="FUN59" s="151"/>
      <c r="FUO59" s="152"/>
      <c r="FUP59" s="152"/>
      <c r="FUQ59" s="153"/>
      <c r="FUR59" s="154"/>
      <c r="FUS59" s="150"/>
      <c r="FUT59" s="151"/>
      <c r="FUU59" s="152"/>
      <c r="FUV59" s="152"/>
      <c r="FUW59" s="153"/>
      <c r="FUX59" s="154"/>
      <c r="FUY59" s="150"/>
      <c r="FUZ59" s="151"/>
      <c r="FVA59" s="152"/>
      <c r="FVB59" s="152"/>
      <c r="FVC59" s="153"/>
      <c r="FVD59" s="154"/>
      <c r="FVE59" s="150"/>
      <c r="FVF59" s="151"/>
      <c r="FVG59" s="152"/>
      <c r="FVH59" s="152"/>
      <c r="FVI59" s="153"/>
      <c r="FVJ59" s="154"/>
      <c r="FVK59" s="150"/>
      <c r="FVL59" s="151"/>
      <c r="FVM59" s="152"/>
      <c r="FVN59" s="152"/>
      <c r="FVO59" s="153"/>
      <c r="FVP59" s="154"/>
      <c r="FVQ59" s="150"/>
      <c r="FVR59" s="151"/>
      <c r="FVS59" s="152"/>
      <c r="FVT59" s="152"/>
      <c r="FVU59" s="153"/>
      <c r="FVV59" s="154"/>
      <c r="FVW59" s="150"/>
      <c r="FVX59" s="151"/>
      <c r="FVY59" s="152"/>
      <c r="FVZ59" s="152"/>
      <c r="FWA59" s="153"/>
      <c r="FWB59" s="154"/>
      <c r="FWC59" s="150"/>
      <c r="FWD59" s="151"/>
      <c r="FWE59" s="152"/>
      <c r="FWF59" s="152"/>
      <c r="FWG59" s="153"/>
      <c r="FWH59" s="154"/>
      <c r="FWI59" s="150"/>
      <c r="FWJ59" s="151"/>
      <c r="FWK59" s="152"/>
      <c r="FWL59" s="152"/>
      <c r="FWM59" s="153"/>
      <c r="FWN59" s="154"/>
      <c r="FWO59" s="150"/>
      <c r="FWP59" s="151"/>
      <c r="FWQ59" s="152"/>
      <c r="FWR59" s="152"/>
      <c r="FWS59" s="153"/>
      <c r="FWT59" s="154"/>
      <c r="FWU59" s="150"/>
      <c r="FWV59" s="151"/>
      <c r="FWW59" s="152"/>
      <c r="FWX59" s="152"/>
      <c r="FWY59" s="153"/>
      <c r="FWZ59" s="154"/>
      <c r="FXA59" s="150"/>
      <c r="FXB59" s="151"/>
      <c r="FXC59" s="152"/>
      <c r="FXD59" s="152"/>
      <c r="FXE59" s="153"/>
      <c r="FXF59" s="154"/>
      <c r="FXG59" s="150"/>
      <c r="FXH59" s="151"/>
      <c r="FXI59" s="152"/>
      <c r="FXJ59" s="152"/>
      <c r="FXK59" s="153"/>
      <c r="FXL59" s="154"/>
      <c r="FXM59" s="150"/>
      <c r="FXN59" s="151"/>
      <c r="FXO59" s="152"/>
      <c r="FXP59" s="152"/>
      <c r="FXQ59" s="153"/>
      <c r="FXR59" s="154"/>
      <c r="FXS59" s="150"/>
      <c r="FXT59" s="151"/>
      <c r="FXU59" s="152"/>
      <c r="FXV59" s="152"/>
      <c r="FXW59" s="153"/>
      <c r="FXX59" s="154"/>
      <c r="FXY59" s="150"/>
      <c r="FXZ59" s="151"/>
      <c r="FYA59" s="152"/>
      <c r="FYB59" s="152"/>
      <c r="FYC59" s="153"/>
      <c r="FYD59" s="154"/>
      <c r="FYE59" s="150"/>
      <c r="FYF59" s="151"/>
      <c r="FYG59" s="152"/>
      <c r="FYH59" s="152"/>
      <c r="FYI59" s="153"/>
      <c r="FYJ59" s="154"/>
      <c r="FYK59" s="150"/>
      <c r="FYL59" s="151"/>
      <c r="FYM59" s="152"/>
      <c r="FYN59" s="152"/>
      <c r="FYO59" s="153"/>
      <c r="FYP59" s="154"/>
      <c r="FYQ59" s="150"/>
      <c r="FYR59" s="151"/>
      <c r="FYS59" s="152"/>
      <c r="FYT59" s="152"/>
      <c r="FYU59" s="153"/>
      <c r="FYV59" s="154"/>
      <c r="FYW59" s="150"/>
      <c r="FYX59" s="151"/>
      <c r="FYY59" s="152"/>
      <c r="FYZ59" s="152"/>
      <c r="FZA59" s="153"/>
      <c r="FZB59" s="154"/>
      <c r="FZC59" s="150"/>
      <c r="FZD59" s="151"/>
      <c r="FZE59" s="152"/>
      <c r="FZF59" s="152"/>
      <c r="FZG59" s="153"/>
      <c r="FZH59" s="154"/>
      <c r="FZI59" s="150"/>
      <c r="FZJ59" s="151"/>
      <c r="FZK59" s="152"/>
      <c r="FZL59" s="152"/>
      <c r="FZM59" s="153"/>
      <c r="FZN59" s="154"/>
      <c r="FZO59" s="150"/>
      <c r="FZP59" s="151"/>
      <c r="FZQ59" s="152"/>
      <c r="FZR59" s="152"/>
      <c r="FZS59" s="153"/>
      <c r="FZT59" s="154"/>
      <c r="FZU59" s="150"/>
      <c r="FZV59" s="151"/>
      <c r="FZW59" s="152"/>
      <c r="FZX59" s="152"/>
      <c r="FZY59" s="153"/>
      <c r="FZZ59" s="154"/>
      <c r="GAA59" s="150"/>
      <c r="GAB59" s="151"/>
      <c r="GAC59" s="152"/>
      <c r="GAD59" s="152"/>
      <c r="GAE59" s="153"/>
      <c r="GAF59" s="154"/>
      <c r="GAG59" s="150"/>
      <c r="GAH59" s="151"/>
      <c r="GAI59" s="152"/>
      <c r="GAJ59" s="152"/>
      <c r="GAK59" s="153"/>
      <c r="GAL59" s="154"/>
      <c r="GAM59" s="150"/>
      <c r="GAN59" s="151"/>
      <c r="GAO59" s="152"/>
      <c r="GAP59" s="152"/>
      <c r="GAQ59" s="153"/>
      <c r="GAR59" s="154"/>
      <c r="GAS59" s="150"/>
      <c r="GAT59" s="151"/>
      <c r="GAU59" s="152"/>
      <c r="GAV59" s="152"/>
      <c r="GAW59" s="153"/>
      <c r="GAX59" s="154"/>
      <c r="GAY59" s="150"/>
      <c r="GAZ59" s="151"/>
      <c r="GBA59" s="152"/>
      <c r="GBB59" s="152"/>
      <c r="GBC59" s="153"/>
      <c r="GBD59" s="154"/>
      <c r="GBE59" s="150"/>
      <c r="GBF59" s="151"/>
      <c r="GBG59" s="152"/>
      <c r="GBH59" s="152"/>
      <c r="GBI59" s="153"/>
      <c r="GBJ59" s="154"/>
      <c r="GBK59" s="150"/>
      <c r="GBL59" s="151"/>
      <c r="GBM59" s="152"/>
      <c r="GBN59" s="152"/>
      <c r="GBO59" s="153"/>
      <c r="GBP59" s="154"/>
      <c r="GBQ59" s="150"/>
      <c r="GBR59" s="151"/>
      <c r="GBS59" s="152"/>
      <c r="GBT59" s="152"/>
      <c r="GBU59" s="153"/>
      <c r="GBV59" s="154"/>
      <c r="GBW59" s="150"/>
      <c r="GBX59" s="151"/>
      <c r="GBY59" s="152"/>
      <c r="GBZ59" s="152"/>
      <c r="GCA59" s="153"/>
      <c r="GCB59" s="154"/>
      <c r="GCC59" s="150"/>
      <c r="GCD59" s="151"/>
      <c r="GCE59" s="152"/>
      <c r="GCF59" s="152"/>
      <c r="GCG59" s="153"/>
      <c r="GCH59" s="154"/>
      <c r="GCI59" s="150"/>
      <c r="GCJ59" s="151"/>
      <c r="GCK59" s="152"/>
      <c r="GCL59" s="152"/>
      <c r="GCM59" s="153"/>
      <c r="GCN59" s="154"/>
      <c r="GCO59" s="150"/>
      <c r="GCP59" s="151"/>
      <c r="GCQ59" s="152"/>
      <c r="GCR59" s="152"/>
      <c r="GCS59" s="153"/>
      <c r="GCT59" s="154"/>
      <c r="GCU59" s="150"/>
      <c r="GCV59" s="151"/>
      <c r="GCW59" s="152"/>
      <c r="GCX59" s="152"/>
      <c r="GCY59" s="153"/>
      <c r="GCZ59" s="154"/>
      <c r="GDA59" s="150"/>
      <c r="GDB59" s="151"/>
      <c r="GDC59" s="152"/>
      <c r="GDD59" s="152"/>
      <c r="GDE59" s="153"/>
      <c r="GDF59" s="154"/>
      <c r="GDG59" s="150"/>
      <c r="GDH59" s="151"/>
      <c r="GDI59" s="152"/>
      <c r="GDJ59" s="152"/>
      <c r="GDK59" s="153"/>
      <c r="GDL59" s="154"/>
      <c r="GDM59" s="150"/>
      <c r="GDN59" s="151"/>
      <c r="GDO59" s="152"/>
      <c r="GDP59" s="152"/>
      <c r="GDQ59" s="153"/>
      <c r="GDR59" s="154"/>
      <c r="GDS59" s="150"/>
      <c r="GDT59" s="151"/>
      <c r="GDU59" s="152"/>
      <c r="GDV59" s="152"/>
      <c r="GDW59" s="153"/>
      <c r="GDX59" s="154"/>
      <c r="GDY59" s="150"/>
      <c r="GDZ59" s="151"/>
      <c r="GEA59" s="152"/>
      <c r="GEB59" s="152"/>
      <c r="GEC59" s="153"/>
      <c r="GED59" s="154"/>
      <c r="GEE59" s="150"/>
      <c r="GEF59" s="151"/>
      <c r="GEG59" s="152"/>
      <c r="GEH59" s="152"/>
      <c r="GEI59" s="153"/>
      <c r="GEJ59" s="154"/>
      <c r="GEK59" s="150"/>
      <c r="GEL59" s="151"/>
      <c r="GEM59" s="152"/>
      <c r="GEN59" s="152"/>
      <c r="GEO59" s="153"/>
      <c r="GEP59" s="154"/>
      <c r="GEQ59" s="150"/>
      <c r="GER59" s="151"/>
      <c r="GES59" s="152"/>
      <c r="GET59" s="152"/>
      <c r="GEU59" s="153"/>
      <c r="GEV59" s="154"/>
      <c r="GEW59" s="150"/>
      <c r="GEX59" s="151"/>
      <c r="GEY59" s="152"/>
      <c r="GEZ59" s="152"/>
      <c r="GFA59" s="153"/>
      <c r="GFB59" s="154"/>
      <c r="GFC59" s="150"/>
      <c r="GFD59" s="151"/>
      <c r="GFE59" s="152"/>
      <c r="GFF59" s="152"/>
      <c r="GFG59" s="153"/>
      <c r="GFH59" s="154"/>
      <c r="GFI59" s="150"/>
      <c r="GFJ59" s="151"/>
      <c r="GFK59" s="152"/>
      <c r="GFL59" s="152"/>
      <c r="GFM59" s="153"/>
      <c r="GFN59" s="154"/>
      <c r="GFO59" s="150"/>
      <c r="GFP59" s="151"/>
      <c r="GFQ59" s="152"/>
      <c r="GFR59" s="152"/>
      <c r="GFS59" s="153"/>
      <c r="GFT59" s="154"/>
      <c r="GFU59" s="150"/>
      <c r="GFV59" s="151"/>
      <c r="GFW59" s="152"/>
      <c r="GFX59" s="152"/>
      <c r="GFY59" s="153"/>
      <c r="GFZ59" s="154"/>
      <c r="GGA59" s="150"/>
      <c r="GGB59" s="151"/>
      <c r="GGC59" s="152"/>
      <c r="GGD59" s="152"/>
      <c r="GGE59" s="153"/>
      <c r="GGF59" s="154"/>
      <c r="GGG59" s="150"/>
      <c r="GGH59" s="151"/>
      <c r="GGI59" s="152"/>
      <c r="GGJ59" s="152"/>
      <c r="GGK59" s="153"/>
      <c r="GGL59" s="154"/>
      <c r="GGM59" s="150"/>
      <c r="GGN59" s="151"/>
      <c r="GGO59" s="152"/>
      <c r="GGP59" s="152"/>
      <c r="GGQ59" s="153"/>
      <c r="GGR59" s="154"/>
      <c r="GGS59" s="150"/>
      <c r="GGT59" s="151"/>
      <c r="GGU59" s="152"/>
      <c r="GGV59" s="152"/>
      <c r="GGW59" s="153"/>
      <c r="GGX59" s="154"/>
      <c r="GGY59" s="150"/>
      <c r="GGZ59" s="151"/>
      <c r="GHA59" s="152"/>
      <c r="GHB59" s="152"/>
      <c r="GHC59" s="153"/>
      <c r="GHD59" s="154"/>
      <c r="GHE59" s="150"/>
      <c r="GHF59" s="151"/>
      <c r="GHG59" s="152"/>
      <c r="GHH59" s="152"/>
      <c r="GHI59" s="153"/>
      <c r="GHJ59" s="154"/>
      <c r="GHK59" s="150"/>
      <c r="GHL59" s="151"/>
      <c r="GHM59" s="152"/>
      <c r="GHN59" s="152"/>
      <c r="GHO59" s="153"/>
      <c r="GHP59" s="154"/>
      <c r="GHQ59" s="150"/>
      <c r="GHR59" s="151"/>
      <c r="GHS59" s="152"/>
      <c r="GHT59" s="152"/>
      <c r="GHU59" s="153"/>
      <c r="GHV59" s="154"/>
      <c r="GHW59" s="150"/>
      <c r="GHX59" s="151"/>
      <c r="GHY59" s="152"/>
      <c r="GHZ59" s="152"/>
      <c r="GIA59" s="153"/>
      <c r="GIB59" s="154"/>
      <c r="GIC59" s="150"/>
      <c r="GID59" s="151"/>
      <c r="GIE59" s="152"/>
      <c r="GIF59" s="152"/>
      <c r="GIG59" s="153"/>
      <c r="GIH59" s="154"/>
      <c r="GII59" s="150"/>
      <c r="GIJ59" s="151"/>
      <c r="GIK59" s="152"/>
      <c r="GIL59" s="152"/>
      <c r="GIM59" s="153"/>
      <c r="GIN59" s="154"/>
      <c r="GIO59" s="150"/>
      <c r="GIP59" s="151"/>
      <c r="GIQ59" s="152"/>
      <c r="GIR59" s="152"/>
      <c r="GIS59" s="153"/>
      <c r="GIT59" s="154"/>
      <c r="GIU59" s="150"/>
      <c r="GIV59" s="151"/>
      <c r="GIW59" s="152"/>
      <c r="GIX59" s="152"/>
      <c r="GIY59" s="153"/>
      <c r="GIZ59" s="154"/>
      <c r="GJA59" s="150"/>
      <c r="GJB59" s="151"/>
      <c r="GJC59" s="152"/>
      <c r="GJD59" s="152"/>
      <c r="GJE59" s="153"/>
      <c r="GJF59" s="154"/>
      <c r="GJG59" s="150"/>
      <c r="GJH59" s="151"/>
      <c r="GJI59" s="152"/>
      <c r="GJJ59" s="152"/>
      <c r="GJK59" s="153"/>
      <c r="GJL59" s="154"/>
      <c r="GJM59" s="150"/>
      <c r="GJN59" s="151"/>
      <c r="GJO59" s="152"/>
      <c r="GJP59" s="152"/>
      <c r="GJQ59" s="153"/>
      <c r="GJR59" s="154"/>
      <c r="GJS59" s="150"/>
      <c r="GJT59" s="151"/>
      <c r="GJU59" s="152"/>
      <c r="GJV59" s="152"/>
      <c r="GJW59" s="153"/>
      <c r="GJX59" s="154"/>
      <c r="GJY59" s="150"/>
      <c r="GJZ59" s="151"/>
      <c r="GKA59" s="152"/>
      <c r="GKB59" s="152"/>
      <c r="GKC59" s="153"/>
      <c r="GKD59" s="154"/>
      <c r="GKE59" s="150"/>
      <c r="GKF59" s="151"/>
      <c r="GKG59" s="152"/>
      <c r="GKH59" s="152"/>
      <c r="GKI59" s="153"/>
      <c r="GKJ59" s="154"/>
      <c r="GKK59" s="150"/>
      <c r="GKL59" s="151"/>
      <c r="GKM59" s="152"/>
      <c r="GKN59" s="152"/>
      <c r="GKO59" s="153"/>
      <c r="GKP59" s="154"/>
      <c r="GKQ59" s="150"/>
      <c r="GKR59" s="151"/>
      <c r="GKS59" s="152"/>
      <c r="GKT59" s="152"/>
      <c r="GKU59" s="153"/>
      <c r="GKV59" s="154"/>
      <c r="GKW59" s="150"/>
      <c r="GKX59" s="151"/>
      <c r="GKY59" s="152"/>
      <c r="GKZ59" s="152"/>
      <c r="GLA59" s="153"/>
      <c r="GLB59" s="154"/>
      <c r="GLC59" s="150"/>
      <c r="GLD59" s="151"/>
      <c r="GLE59" s="152"/>
      <c r="GLF59" s="152"/>
      <c r="GLG59" s="153"/>
      <c r="GLH59" s="154"/>
      <c r="GLI59" s="150"/>
      <c r="GLJ59" s="151"/>
      <c r="GLK59" s="152"/>
      <c r="GLL59" s="152"/>
      <c r="GLM59" s="153"/>
      <c r="GLN59" s="154"/>
      <c r="GLO59" s="150"/>
      <c r="GLP59" s="151"/>
      <c r="GLQ59" s="152"/>
      <c r="GLR59" s="152"/>
      <c r="GLS59" s="153"/>
      <c r="GLT59" s="154"/>
      <c r="GLU59" s="150"/>
      <c r="GLV59" s="151"/>
      <c r="GLW59" s="152"/>
      <c r="GLX59" s="152"/>
      <c r="GLY59" s="153"/>
      <c r="GLZ59" s="154"/>
      <c r="GMA59" s="150"/>
      <c r="GMB59" s="151"/>
      <c r="GMC59" s="152"/>
      <c r="GMD59" s="152"/>
      <c r="GME59" s="153"/>
      <c r="GMF59" s="154"/>
      <c r="GMG59" s="150"/>
      <c r="GMH59" s="151"/>
      <c r="GMI59" s="152"/>
      <c r="GMJ59" s="152"/>
      <c r="GMK59" s="153"/>
      <c r="GML59" s="154"/>
      <c r="GMM59" s="150"/>
      <c r="GMN59" s="151"/>
      <c r="GMO59" s="152"/>
      <c r="GMP59" s="152"/>
      <c r="GMQ59" s="153"/>
      <c r="GMR59" s="154"/>
      <c r="GMS59" s="150"/>
      <c r="GMT59" s="151"/>
      <c r="GMU59" s="152"/>
      <c r="GMV59" s="152"/>
      <c r="GMW59" s="153"/>
      <c r="GMX59" s="154"/>
      <c r="GMY59" s="150"/>
      <c r="GMZ59" s="151"/>
      <c r="GNA59" s="152"/>
      <c r="GNB59" s="152"/>
      <c r="GNC59" s="153"/>
      <c r="GND59" s="154"/>
      <c r="GNE59" s="150"/>
      <c r="GNF59" s="151"/>
      <c r="GNG59" s="152"/>
      <c r="GNH59" s="152"/>
      <c r="GNI59" s="153"/>
      <c r="GNJ59" s="154"/>
      <c r="GNK59" s="150"/>
      <c r="GNL59" s="151"/>
      <c r="GNM59" s="152"/>
      <c r="GNN59" s="152"/>
      <c r="GNO59" s="153"/>
      <c r="GNP59" s="154"/>
      <c r="GNQ59" s="150"/>
      <c r="GNR59" s="151"/>
      <c r="GNS59" s="152"/>
      <c r="GNT59" s="152"/>
      <c r="GNU59" s="153"/>
      <c r="GNV59" s="154"/>
      <c r="GNW59" s="150"/>
      <c r="GNX59" s="151"/>
      <c r="GNY59" s="152"/>
      <c r="GNZ59" s="152"/>
      <c r="GOA59" s="153"/>
      <c r="GOB59" s="154"/>
      <c r="GOC59" s="150"/>
      <c r="GOD59" s="151"/>
      <c r="GOE59" s="152"/>
      <c r="GOF59" s="152"/>
      <c r="GOG59" s="153"/>
      <c r="GOH59" s="154"/>
      <c r="GOI59" s="150"/>
      <c r="GOJ59" s="151"/>
      <c r="GOK59" s="152"/>
      <c r="GOL59" s="152"/>
      <c r="GOM59" s="153"/>
      <c r="GON59" s="154"/>
      <c r="GOO59" s="150"/>
      <c r="GOP59" s="151"/>
      <c r="GOQ59" s="152"/>
      <c r="GOR59" s="152"/>
      <c r="GOS59" s="153"/>
      <c r="GOT59" s="154"/>
      <c r="GOU59" s="150"/>
      <c r="GOV59" s="151"/>
      <c r="GOW59" s="152"/>
      <c r="GOX59" s="152"/>
      <c r="GOY59" s="153"/>
      <c r="GOZ59" s="154"/>
      <c r="GPA59" s="150"/>
      <c r="GPB59" s="151"/>
      <c r="GPC59" s="152"/>
      <c r="GPD59" s="152"/>
      <c r="GPE59" s="153"/>
      <c r="GPF59" s="154"/>
      <c r="GPG59" s="150"/>
      <c r="GPH59" s="151"/>
      <c r="GPI59" s="152"/>
      <c r="GPJ59" s="152"/>
      <c r="GPK59" s="153"/>
      <c r="GPL59" s="154"/>
      <c r="GPM59" s="150"/>
      <c r="GPN59" s="151"/>
      <c r="GPO59" s="152"/>
      <c r="GPP59" s="152"/>
      <c r="GPQ59" s="153"/>
      <c r="GPR59" s="154"/>
      <c r="GPS59" s="150"/>
      <c r="GPT59" s="151"/>
      <c r="GPU59" s="152"/>
      <c r="GPV59" s="152"/>
      <c r="GPW59" s="153"/>
      <c r="GPX59" s="154"/>
      <c r="GPY59" s="150"/>
      <c r="GPZ59" s="151"/>
      <c r="GQA59" s="152"/>
      <c r="GQB59" s="152"/>
      <c r="GQC59" s="153"/>
      <c r="GQD59" s="154"/>
      <c r="GQE59" s="150"/>
      <c r="GQF59" s="151"/>
      <c r="GQG59" s="152"/>
      <c r="GQH59" s="152"/>
      <c r="GQI59" s="153"/>
      <c r="GQJ59" s="154"/>
      <c r="GQK59" s="150"/>
      <c r="GQL59" s="151"/>
      <c r="GQM59" s="152"/>
      <c r="GQN59" s="152"/>
      <c r="GQO59" s="153"/>
      <c r="GQP59" s="154"/>
      <c r="GQQ59" s="150"/>
      <c r="GQR59" s="151"/>
      <c r="GQS59" s="152"/>
      <c r="GQT59" s="152"/>
      <c r="GQU59" s="153"/>
      <c r="GQV59" s="154"/>
      <c r="GQW59" s="150"/>
      <c r="GQX59" s="151"/>
      <c r="GQY59" s="152"/>
      <c r="GQZ59" s="152"/>
      <c r="GRA59" s="153"/>
      <c r="GRB59" s="154"/>
      <c r="GRC59" s="150"/>
      <c r="GRD59" s="151"/>
      <c r="GRE59" s="152"/>
      <c r="GRF59" s="152"/>
      <c r="GRG59" s="153"/>
      <c r="GRH59" s="154"/>
      <c r="GRI59" s="150"/>
      <c r="GRJ59" s="151"/>
      <c r="GRK59" s="152"/>
      <c r="GRL59" s="152"/>
      <c r="GRM59" s="153"/>
      <c r="GRN59" s="154"/>
      <c r="GRO59" s="150"/>
      <c r="GRP59" s="151"/>
      <c r="GRQ59" s="152"/>
      <c r="GRR59" s="152"/>
      <c r="GRS59" s="153"/>
      <c r="GRT59" s="154"/>
      <c r="GRU59" s="150"/>
      <c r="GRV59" s="151"/>
      <c r="GRW59" s="152"/>
      <c r="GRX59" s="152"/>
      <c r="GRY59" s="153"/>
      <c r="GRZ59" s="154"/>
      <c r="GSA59" s="150"/>
      <c r="GSB59" s="151"/>
      <c r="GSC59" s="152"/>
      <c r="GSD59" s="152"/>
      <c r="GSE59" s="153"/>
      <c r="GSF59" s="154"/>
      <c r="GSG59" s="150"/>
      <c r="GSH59" s="151"/>
      <c r="GSI59" s="152"/>
      <c r="GSJ59" s="152"/>
      <c r="GSK59" s="153"/>
      <c r="GSL59" s="154"/>
      <c r="GSM59" s="150"/>
      <c r="GSN59" s="151"/>
      <c r="GSO59" s="152"/>
      <c r="GSP59" s="152"/>
      <c r="GSQ59" s="153"/>
      <c r="GSR59" s="154"/>
      <c r="GSS59" s="150"/>
      <c r="GST59" s="151"/>
      <c r="GSU59" s="152"/>
      <c r="GSV59" s="152"/>
      <c r="GSW59" s="153"/>
      <c r="GSX59" s="154"/>
      <c r="GSY59" s="150"/>
      <c r="GSZ59" s="151"/>
      <c r="GTA59" s="152"/>
      <c r="GTB59" s="152"/>
      <c r="GTC59" s="153"/>
      <c r="GTD59" s="154"/>
      <c r="GTE59" s="150"/>
      <c r="GTF59" s="151"/>
      <c r="GTG59" s="152"/>
      <c r="GTH59" s="152"/>
      <c r="GTI59" s="153"/>
      <c r="GTJ59" s="154"/>
      <c r="GTK59" s="150"/>
      <c r="GTL59" s="151"/>
      <c r="GTM59" s="152"/>
      <c r="GTN59" s="152"/>
      <c r="GTO59" s="153"/>
      <c r="GTP59" s="154"/>
      <c r="GTQ59" s="150"/>
      <c r="GTR59" s="151"/>
      <c r="GTS59" s="152"/>
      <c r="GTT59" s="152"/>
      <c r="GTU59" s="153"/>
      <c r="GTV59" s="154"/>
      <c r="GTW59" s="150"/>
      <c r="GTX59" s="151"/>
      <c r="GTY59" s="152"/>
      <c r="GTZ59" s="152"/>
      <c r="GUA59" s="153"/>
      <c r="GUB59" s="154"/>
      <c r="GUC59" s="150"/>
      <c r="GUD59" s="151"/>
      <c r="GUE59" s="152"/>
      <c r="GUF59" s="152"/>
      <c r="GUG59" s="153"/>
      <c r="GUH59" s="154"/>
      <c r="GUI59" s="150"/>
      <c r="GUJ59" s="151"/>
      <c r="GUK59" s="152"/>
      <c r="GUL59" s="152"/>
      <c r="GUM59" s="153"/>
      <c r="GUN59" s="154"/>
      <c r="GUO59" s="150"/>
      <c r="GUP59" s="151"/>
      <c r="GUQ59" s="152"/>
      <c r="GUR59" s="152"/>
      <c r="GUS59" s="153"/>
      <c r="GUT59" s="154"/>
      <c r="GUU59" s="150"/>
      <c r="GUV59" s="151"/>
      <c r="GUW59" s="152"/>
      <c r="GUX59" s="152"/>
      <c r="GUY59" s="153"/>
      <c r="GUZ59" s="154"/>
      <c r="GVA59" s="150"/>
      <c r="GVB59" s="151"/>
      <c r="GVC59" s="152"/>
      <c r="GVD59" s="152"/>
      <c r="GVE59" s="153"/>
      <c r="GVF59" s="154"/>
      <c r="GVG59" s="150"/>
      <c r="GVH59" s="151"/>
      <c r="GVI59" s="152"/>
      <c r="GVJ59" s="152"/>
      <c r="GVK59" s="153"/>
      <c r="GVL59" s="154"/>
      <c r="GVM59" s="150"/>
      <c r="GVN59" s="151"/>
      <c r="GVO59" s="152"/>
      <c r="GVP59" s="152"/>
      <c r="GVQ59" s="153"/>
      <c r="GVR59" s="154"/>
      <c r="GVS59" s="150"/>
      <c r="GVT59" s="151"/>
      <c r="GVU59" s="152"/>
      <c r="GVV59" s="152"/>
      <c r="GVW59" s="153"/>
      <c r="GVX59" s="154"/>
      <c r="GVY59" s="150"/>
      <c r="GVZ59" s="151"/>
      <c r="GWA59" s="152"/>
      <c r="GWB59" s="152"/>
      <c r="GWC59" s="153"/>
      <c r="GWD59" s="154"/>
      <c r="GWE59" s="150"/>
      <c r="GWF59" s="151"/>
      <c r="GWG59" s="152"/>
      <c r="GWH59" s="152"/>
      <c r="GWI59" s="153"/>
      <c r="GWJ59" s="154"/>
      <c r="GWK59" s="150"/>
      <c r="GWL59" s="151"/>
      <c r="GWM59" s="152"/>
      <c r="GWN59" s="152"/>
      <c r="GWO59" s="153"/>
      <c r="GWP59" s="154"/>
      <c r="GWQ59" s="150"/>
      <c r="GWR59" s="151"/>
      <c r="GWS59" s="152"/>
      <c r="GWT59" s="152"/>
      <c r="GWU59" s="153"/>
      <c r="GWV59" s="154"/>
      <c r="GWW59" s="150"/>
      <c r="GWX59" s="151"/>
      <c r="GWY59" s="152"/>
      <c r="GWZ59" s="152"/>
      <c r="GXA59" s="153"/>
      <c r="GXB59" s="154"/>
      <c r="GXC59" s="150"/>
      <c r="GXD59" s="151"/>
      <c r="GXE59" s="152"/>
      <c r="GXF59" s="152"/>
      <c r="GXG59" s="153"/>
      <c r="GXH59" s="154"/>
      <c r="GXI59" s="150"/>
      <c r="GXJ59" s="151"/>
      <c r="GXK59" s="152"/>
      <c r="GXL59" s="152"/>
      <c r="GXM59" s="153"/>
      <c r="GXN59" s="154"/>
      <c r="GXO59" s="150"/>
      <c r="GXP59" s="151"/>
      <c r="GXQ59" s="152"/>
      <c r="GXR59" s="152"/>
      <c r="GXS59" s="153"/>
      <c r="GXT59" s="154"/>
      <c r="GXU59" s="150"/>
      <c r="GXV59" s="151"/>
      <c r="GXW59" s="152"/>
      <c r="GXX59" s="152"/>
      <c r="GXY59" s="153"/>
      <c r="GXZ59" s="154"/>
      <c r="GYA59" s="150"/>
      <c r="GYB59" s="151"/>
      <c r="GYC59" s="152"/>
      <c r="GYD59" s="152"/>
      <c r="GYE59" s="153"/>
      <c r="GYF59" s="154"/>
      <c r="GYG59" s="150"/>
      <c r="GYH59" s="151"/>
      <c r="GYI59" s="152"/>
      <c r="GYJ59" s="152"/>
      <c r="GYK59" s="153"/>
      <c r="GYL59" s="154"/>
      <c r="GYM59" s="150"/>
      <c r="GYN59" s="151"/>
      <c r="GYO59" s="152"/>
      <c r="GYP59" s="152"/>
      <c r="GYQ59" s="153"/>
      <c r="GYR59" s="154"/>
      <c r="GYS59" s="150"/>
      <c r="GYT59" s="151"/>
      <c r="GYU59" s="152"/>
      <c r="GYV59" s="152"/>
      <c r="GYW59" s="153"/>
      <c r="GYX59" s="154"/>
      <c r="GYY59" s="150"/>
      <c r="GYZ59" s="151"/>
      <c r="GZA59" s="152"/>
      <c r="GZB59" s="152"/>
      <c r="GZC59" s="153"/>
      <c r="GZD59" s="154"/>
      <c r="GZE59" s="150"/>
      <c r="GZF59" s="151"/>
      <c r="GZG59" s="152"/>
      <c r="GZH59" s="152"/>
      <c r="GZI59" s="153"/>
      <c r="GZJ59" s="154"/>
      <c r="GZK59" s="150"/>
      <c r="GZL59" s="151"/>
      <c r="GZM59" s="152"/>
      <c r="GZN59" s="152"/>
      <c r="GZO59" s="153"/>
      <c r="GZP59" s="154"/>
      <c r="GZQ59" s="150"/>
      <c r="GZR59" s="151"/>
      <c r="GZS59" s="152"/>
      <c r="GZT59" s="152"/>
      <c r="GZU59" s="153"/>
      <c r="GZV59" s="154"/>
      <c r="GZW59" s="150"/>
      <c r="GZX59" s="151"/>
      <c r="GZY59" s="152"/>
      <c r="GZZ59" s="152"/>
      <c r="HAA59" s="153"/>
      <c r="HAB59" s="154"/>
      <c r="HAC59" s="150"/>
      <c r="HAD59" s="151"/>
      <c r="HAE59" s="152"/>
      <c r="HAF59" s="152"/>
      <c r="HAG59" s="153"/>
      <c r="HAH59" s="154"/>
      <c r="HAI59" s="150"/>
      <c r="HAJ59" s="151"/>
      <c r="HAK59" s="152"/>
      <c r="HAL59" s="152"/>
      <c r="HAM59" s="153"/>
      <c r="HAN59" s="154"/>
      <c r="HAO59" s="150"/>
      <c r="HAP59" s="151"/>
      <c r="HAQ59" s="152"/>
      <c r="HAR59" s="152"/>
      <c r="HAS59" s="153"/>
      <c r="HAT59" s="154"/>
      <c r="HAU59" s="150"/>
      <c r="HAV59" s="151"/>
      <c r="HAW59" s="152"/>
      <c r="HAX59" s="152"/>
      <c r="HAY59" s="153"/>
      <c r="HAZ59" s="154"/>
      <c r="HBA59" s="150"/>
      <c r="HBB59" s="151"/>
      <c r="HBC59" s="152"/>
      <c r="HBD59" s="152"/>
      <c r="HBE59" s="153"/>
      <c r="HBF59" s="154"/>
      <c r="HBG59" s="150"/>
      <c r="HBH59" s="151"/>
      <c r="HBI59" s="152"/>
      <c r="HBJ59" s="152"/>
      <c r="HBK59" s="153"/>
      <c r="HBL59" s="154"/>
      <c r="HBM59" s="150"/>
      <c r="HBN59" s="151"/>
      <c r="HBO59" s="152"/>
      <c r="HBP59" s="152"/>
      <c r="HBQ59" s="153"/>
      <c r="HBR59" s="154"/>
      <c r="HBS59" s="150"/>
      <c r="HBT59" s="151"/>
      <c r="HBU59" s="152"/>
      <c r="HBV59" s="152"/>
      <c r="HBW59" s="153"/>
      <c r="HBX59" s="154"/>
      <c r="HBY59" s="150"/>
      <c r="HBZ59" s="151"/>
      <c r="HCA59" s="152"/>
      <c r="HCB59" s="152"/>
      <c r="HCC59" s="153"/>
      <c r="HCD59" s="154"/>
      <c r="HCE59" s="150"/>
      <c r="HCF59" s="151"/>
      <c r="HCG59" s="152"/>
      <c r="HCH59" s="152"/>
      <c r="HCI59" s="153"/>
      <c r="HCJ59" s="154"/>
      <c r="HCK59" s="150"/>
      <c r="HCL59" s="151"/>
      <c r="HCM59" s="152"/>
      <c r="HCN59" s="152"/>
      <c r="HCO59" s="153"/>
      <c r="HCP59" s="154"/>
      <c r="HCQ59" s="150"/>
      <c r="HCR59" s="151"/>
      <c r="HCS59" s="152"/>
      <c r="HCT59" s="152"/>
      <c r="HCU59" s="153"/>
      <c r="HCV59" s="154"/>
      <c r="HCW59" s="150"/>
      <c r="HCX59" s="151"/>
      <c r="HCY59" s="152"/>
      <c r="HCZ59" s="152"/>
      <c r="HDA59" s="153"/>
      <c r="HDB59" s="154"/>
      <c r="HDC59" s="150"/>
      <c r="HDD59" s="151"/>
      <c r="HDE59" s="152"/>
      <c r="HDF59" s="152"/>
      <c r="HDG59" s="153"/>
      <c r="HDH59" s="154"/>
      <c r="HDI59" s="150"/>
      <c r="HDJ59" s="151"/>
      <c r="HDK59" s="152"/>
      <c r="HDL59" s="152"/>
      <c r="HDM59" s="153"/>
      <c r="HDN59" s="154"/>
      <c r="HDO59" s="150"/>
      <c r="HDP59" s="151"/>
      <c r="HDQ59" s="152"/>
      <c r="HDR59" s="152"/>
      <c r="HDS59" s="153"/>
      <c r="HDT59" s="154"/>
      <c r="HDU59" s="150"/>
      <c r="HDV59" s="151"/>
      <c r="HDW59" s="152"/>
      <c r="HDX59" s="152"/>
      <c r="HDY59" s="153"/>
      <c r="HDZ59" s="154"/>
      <c r="HEA59" s="150"/>
      <c r="HEB59" s="151"/>
      <c r="HEC59" s="152"/>
      <c r="HED59" s="152"/>
      <c r="HEE59" s="153"/>
      <c r="HEF59" s="154"/>
      <c r="HEG59" s="150"/>
      <c r="HEH59" s="151"/>
      <c r="HEI59" s="152"/>
      <c r="HEJ59" s="152"/>
      <c r="HEK59" s="153"/>
      <c r="HEL59" s="154"/>
      <c r="HEM59" s="150"/>
      <c r="HEN59" s="151"/>
      <c r="HEO59" s="152"/>
      <c r="HEP59" s="152"/>
      <c r="HEQ59" s="153"/>
      <c r="HER59" s="154"/>
      <c r="HES59" s="150"/>
      <c r="HET59" s="151"/>
      <c r="HEU59" s="152"/>
      <c r="HEV59" s="152"/>
      <c r="HEW59" s="153"/>
      <c r="HEX59" s="154"/>
      <c r="HEY59" s="150"/>
      <c r="HEZ59" s="151"/>
      <c r="HFA59" s="152"/>
      <c r="HFB59" s="152"/>
      <c r="HFC59" s="153"/>
      <c r="HFD59" s="154"/>
      <c r="HFE59" s="150"/>
      <c r="HFF59" s="151"/>
      <c r="HFG59" s="152"/>
      <c r="HFH59" s="152"/>
      <c r="HFI59" s="153"/>
      <c r="HFJ59" s="154"/>
      <c r="HFK59" s="150"/>
      <c r="HFL59" s="151"/>
      <c r="HFM59" s="152"/>
      <c r="HFN59" s="152"/>
      <c r="HFO59" s="153"/>
      <c r="HFP59" s="154"/>
      <c r="HFQ59" s="150"/>
      <c r="HFR59" s="151"/>
      <c r="HFS59" s="152"/>
      <c r="HFT59" s="152"/>
      <c r="HFU59" s="153"/>
      <c r="HFV59" s="154"/>
      <c r="HFW59" s="150"/>
      <c r="HFX59" s="151"/>
      <c r="HFY59" s="152"/>
      <c r="HFZ59" s="152"/>
      <c r="HGA59" s="153"/>
      <c r="HGB59" s="154"/>
      <c r="HGC59" s="150"/>
      <c r="HGD59" s="151"/>
      <c r="HGE59" s="152"/>
      <c r="HGF59" s="152"/>
      <c r="HGG59" s="153"/>
      <c r="HGH59" s="154"/>
      <c r="HGI59" s="150"/>
      <c r="HGJ59" s="151"/>
      <c r="HGK59" s="152"/>
      <c r="HGL59" s="152"/>
      <c r="HGM59" s="153"/>
      <c r="HGN59" s="154"/>
      <c r="HGO59" s="150"/>
      <c r="HGP59" s="151"/>
      <c r="HGQ59" s="152"/>
      <c r="HGR59" s="152"/>
      <c r="HGS59" s="153"/>
      <c r="HGT59" s="154"/>
      <c r="HGU59" s="150"/>
      <c r="HGV59" s="151"/>
      <c r="HGW59" s="152"/>
      <c r="HGX59" s="152"/>
      <c r="HGY59" s="153"/>
      <c r="HGZ59" s="154"/>
      <c r="HHA59" s="150"/>
      <c r="HHB59" s="151"/>
      <c r="HHC59" s="152"/>
      <c r="HHD59" s="152"/>
      <c r="HHE59" s="153"/>
      <c r="HHF59" s="154"/>
      <c r="HHG59" s="150"/>
      <c r="HHH59" s="151"/>
      <c r="HHI59" s="152"/>
      <c r="HHJ59" s="152"/>
      <c r="HHK59" s="153"/>
      <c r="HHL59" s="154"/>
      <c r="HHM59" s="150"/>
      <c r="HHN59" s="151"/>
      <c r="HHO59" s="152"/>
      <c r="HHP59" s="152"/>
      <c r="HHQ59" s="153"/>
      <c r="HHR59" s="154"/>
      <c r="HHS59" s="150"/>
      <c r="HHT59" s="151"/>
      <c r="HHU59" s="152"/>
      <c r="HHV59" s="152"/>
      <c r="HHW59" s="153"/>
      <c r="HHX59" s="154"/>
      <c r="HHY59" s="150"/>
      <c r="HHZ59" s="151"/>
      <c r="HIA59" s="152"/>
      <c r="HIB59" s="152"/>
      <c r="HIC59" s="153"/>
      <c r="HID59" s="154"/>
      <c r="HIE59" s="150"/>
      <c r="HIF59" s="151"/>
      <c r="HIG59" s="152"/>
      <c r="HIH59" s="152"/>
      <c r="HII59" s="153"/>
      <c r="HIJ59" s="154"/>
      <c r="HIK59" s="150"/>
      <c r="HIL59" s="151"/>
      <c r="HIM59" s="152"/>
      <c r="HIN59" s="152"/>
      <c r="HIO59" s="153"/>
      <c r="HIP59" s="154"/>
      <c r="HIQ59" s="150"/>
      <c r="HIR59" s="151"/>
      <c r="HIS59" s="152"/>
      <c r="HIT59" s="152"/>
      <c r="HIU59" s="153"/>
      <c r="HIV59" s="154"/>
      <c r="HIW59" s="150"/>
      <c r="HIX59" s="151"/>
      <c r="HIY59" s="152"/>
      <c r="HIZ59" s="152"/>
      <c r="HJA59" s="153"/>
      <c r="HJB59" s="154"/>
      <c r="HJC59" s="150"/>
      <c r="HJD59" s="151"/>
      <c r="HJE59" s="152"/>
      <c r="HJF59" s="152"/>
      <c r="HJG59" s="153"/>
      <c r="HJH59" s="154"/>
      <c r="HJI59" s="150"/>
      <c r="HJJ59" s="151"/>
      <c r="HJK59" s="152"/>
      <c r="HJL59" s="152"/>
      <c r="HJM59" s="153"/>
      <c r="HJN59" s="154"/>
      <c r="HJO59" s="150"/>
      <c r="HJP59" s="151"/>
      <c r="HJQ59" s="152"/>
      <c r="HJR59" s="152"/>
      <c r="HJS59" s="153"/>
      <c r="HJT59" s="154"/>
      <c r="HJU59" s="150"/>
      <c r="HJV59" s="151"/>
      <c r="HJW59" s="152"/>
      <c r="HJX59" s="152"/>
      <c r="HJY59" s="153"/>
      <c r="HJZ59" s="154"/>
      <c r="HKA59" s="150"/>
      <c r="HKB59" s="151"/>
      <c r="HKC59" s="152"/>
      <c r="HKD59" s="152"/>
      <c r="HKE59" s="153"/>
      <c r="HKF59" s="154"/>
      <c r="HKG59" s="150"/>
      <c r="HKH59" s="151"/>
      <c r="HKI59" s="152"/>
      <c r="HKJ59" s="152"/>
      <c r="HKK59" s="153"/>
      <c r="HKL59" s="154"/>
      <c r="HKM59" s="150"/>
      <c r="HKN59" s="151"/>
      <c r="HKO59" s="152"/>
      <c r="HKP59" s="152"/>
      <c r="HKQ59" s="153"/>
      <c r="HKR59" s="154"/>
      <c r="HKS59" s="150"/>
      <c r="HKT59" s="151"/>
      <c r="HKU59" s="152"/>
      <c r="HKV59" s="152"/>
      <c r="HKW59" s="153"/>
      <c r="HKX59" s="154"/>
      <c r="HKY59" s="150"/>
      <c r="HKZ59" s="151"/>
      <c r="HLA59" s="152"/>
      <c r="HLB59" s="152"/>
      <c r="HLC59" s="153"/>
      <c r="HLD59" s="154"/>
      <c r="HLE59" s="150"/>
      <c r="HLF59" s="151"/>
      <c r="HLG59" s="152"/>
      <c r="HLH59" s="152"/>
      <c r="HLI59" s="153"/>
      <c r="HLJ59" s="154"/>
      <c r="HLK59" s="150"/>
      <c r="HLL59" s="151"/>
      <c r="HLM59" s="152"/>
      <c r="HLN59" s="152"/>
      <c r="HLO59" s="153"/>
      <c r="HLP59" s="154"/>
      <c r="HLQ59" s="150"/>
      <c r="HLR59" s="151"/>
      <c r="HLS59" s="152"/>
      <c r="HLT59" s="152"/>
      <c r="HLU59" s="153"/>
      <c r="HLV59" s="154"/>
      <c r="HLW59" s="150"/>
      <c r="HLX59" s="151"/>
      <c r="HLY59" s="152"/>
      <c r="HLZ59" s="152"/>
      <c r="HMA59" s="153"/>
      <c r="HMB59" s="154"/>
      <c r="HMC59" s="150"/>
      <c r="HMD59" s="151"/>
      <c r="HME59" s="152"/>
      <c r="HMF59" s="152"/>
      <c r="HMG59" s="153"/>
      <c r="HMH59" s="154"/>
      <c r="HMI59" s="150"/>
      <c r="HMJ59" s="151"/>
      <c r="HMK59" s="152"/>
      <c r="HML59" s="152"/>
      <c r="HMM59" s="153"/>
      <c r="HMN59" s="154"/>
      <c r="HMO59" s="150"/>
      <c r="HMP59" s="151"/>
      <c r="HMQ59" s="152"/>
      <c r="HMR59" s="152"/>
      <c r="HMS59" s="153"/>
      <c r="HMT59" s="154"/>
      <c r="HMU59" s="150"/>
      <c r="HMV59" s="151"/>
      <c r="HMW59" s="152"/>
      <c r="HMX59" s="152"/>
      <c r="HMY59" s="153"/>
      <c r="HMZ59" s="154"/>
      <c r="HNA59" s="150"/>
      <c r="HNB59" s="151"/>
      <c r="HNC59" s="152"/>
      <c r="HND59" s="152"/>
      <c r="HNE59" s="153"/>
      <c r="HNF59" s="154"/>
      <c r="HNG59" s="150"/>
      <c r="HNH59" s="151"/>
      <c r="HNI59" s="152"/>
      <c r="HNJ59" s="152"/>
      <c r="HNK59" s="153"/>
      <c r="HNL59" s="154"/>
      <c r="HNM59" s="150"/>
      <c r="HNN59" s="151"/>
      <c r="HNO59" s="152"/>
      <c r="HNP59" s="152"/>
      <c r="HNQ59" s="153"/>
      <c r="HNR59" s="154"/>
      <c r="HNS59" s="150"/>
      <c r="HNT59" s="151"/>
      <c r="HNU59" s="152"/>
      <c r="HNV59" s="152"/>
      <c r="HNW59" s="153"/>
      <c r="HNX59" s="154"/>
      <c r="HNY59" s="150"/>
      <c r="HNZ59" s="151"/>
      <c r="HOA59" s="152"/>
      <c r="HOB59" s="152"/>
      <c r="HOC59" s="153"/>
      <c r="HOD59" s="154"/>
      <c r="HOE59" s="150"/>
      <c r="HOF59" s="151"/>
      <c r="HOG59" s="152"/>
      <c r="HOH59" s="152"/>
      <c r="HOI59" s="153"/>
      <c r="HOJ59" s="154"/>
      <c r="HOK59" s="150"/>
      <c r="HOL59" s="151"/>
      <c r="HOM59" s="152"/>
      <c r="HON59" s="152"/>
      <c r="HOO59" s="153"/>
      <c r="HOP59" s="154"/>
      <c r="HOQ59" s="150"/>
      <c r="HOR59" s="151"/>
      <c r="HOS59" s="152"/>
      <c r="HOT59" s="152"/>
      <c r="HOU59" s="153"/>
      <c r="HOV59" s="154"/>
      <c r="HOW59" s="150"/>
      <c r="HOX59" s="151"/>
      <c r="HOY59" s="152"/>
      <c r="HOZ59" s="152"/>
      <c r="HPA59" s="153"/>
      <c r="HPB59" s="154"/>
      <c r="HPC59" s="150"/>
      <c r="HPD59" s="151"/>
      <c r="HPE59" s="152"/>
      <c r="HPF59" s="152"/>
      <c r="HPG59" s="153"/>
      <c r="HPH59" s="154"/>
      <c r="HPI59" s="150"/>
      <c r="HPJ59" s="151"/>
      <c r="HPK59" s="152"/>
      <c r="HPL59" s="152"/>
      <c r="HPM59" s="153"/>
      <c r="HPN59" s="154"/>
      <c r="HPO59" s="150"/>
      <c r="HPP59" s="151"/>
      <c r="HPQ59" s="152"/>
      <c r="HPR59" s="152"/>
      <c r="HPS59" s="153"/>
      <c r="HPT59" s="154"/>
      <c r="HPU59" s="150"/>
      <c r="HPV59" s="151"/>
      <c r="HPW59" s="152"/>
      <c r="HPX59" s="152"/>
      <c r="HPY59" s="153"/>
      <c r="HPZ59" s="154"/>
      <c r="HQA59" s="150"/>
      <c r="HQB59" s="151"/>
      <c r="HQC59" s="152"/>
      <c r="HQD59" s="152"/>
      <c r="HQE59" s="153"/>
      <c r="HQF59" s="154"/>
      <c r="HQG59" s="150"/>
      <c r="HQH59" s="151"/>
      <c r="HQI59" s="152"/>
      <c r="HQJ59" s="152"/>
      <c r="HQK59" s="153"/>
      <c r="HQL59" s="154"/>
      <c r="HQM59" s="150"/>
      <c r="HQN59" s="151"/>
      <c r="HQO59" s="152"/>
      <c r="HQP59" s="152"/>
      <c r="HQQ59" s="153"/>
      <c r="HQR59" s="154"/>
      <c r="HQS59" s="150"/>
      <c r="HQT59" s="151"/>
      <c r="HQU59" s="152"/>
      <c r="HQV59" s="152"/>
      <c r="HQW59" s="153"/>
      <c r="HQX59" s="154"/>
      <c r="HQY59" s="150"/>
      <c r="HQZ59" s="151"/>
      <c r="HRA59" s="152"/>
      <c r="HRB59" s="152"/>
      <c r="HRC59" s="153"/>
      <c r="HRD59" s="154"/>
      <c r="HRE59" s="150"/>
      <c r="HRF59" s="151"/>
      <c r="HRG59" s="152"/>
      <c r="HRH59" s="152"/>
      <c r="HRI59" s="153"/>
      <c r="HRJ59" s="154"/>
      <c r="HRK59" s="150"/>
      <c r="HRL59" s="151"/>
      <c r="HRM59" s="152"/>
      <c r="HRN59" s="152"/>
      <c r="HRO59" s="153"/>
      <c r="HRP59" s="154"/>
      <c r="HRQ59" s="150"/>
      <c r="HRR59" s="151"/>
      <c r="HRS59" s="152"/>
      <c r="HRT59" s="152"/>
      <c r="HRU59" s="153"/>
      <c r="HRV59" s="154"/>
      <c r="HRW59" s="150"/>
      <c r="HRX59" s="151"/>
      <c r="HRY59" s="152"/>
      <c r="HRZ59" s="152"/>
      <c r="HSA59" s="153"/>
      <c r="HSB59" s="154"/>
      <c r="HSC59" s="150"/>
      <c r="HSD59" s="151"/>
      <c r="HSE59" s="152"/>
      <c r="HSF59" s="152"/>
      <c r="HSG59" s="153"/>
      <c r="HSH59" s="154"/>
      <c r="HSI59" s="150"/>
      <c r="HSJ59" s="151"/>
      <c r="HSK59" s="152"/>
      <c r="HSL59" s="152"/>
      <c r="HSM59" s="153"/>
      <c r="HSN59" s="154"/>
      <c r="HSO59" s="150"/>
      <c r="HSP59" s="151"/>
      <c r="HSQ59" s="152"/>
      <c r="HSR59" s="152"/>
      <c r="HSS59" s="153"/>
      <c r="HST59" s="154"/>
      <c r="HSU59" s="150"/>
      <c r="HSV59" s="151"/>
      <c r="HSW59" s="152"/>
      <c r="HSX59" s="152"/>
      <c r="HSY59" s="153"/>
      <c r="HSZ59" s="154"/>
      <c r="HTA59" s="150"/>
      <c r="HTB59" s="151"/>
      <c r="HTC59" s="152"/>
      <c r="HTD59" s="152"/>
      <c r="HTE59" s="153"/>
      <c r="HTF59" s="154"/>
      <c r="HTG59" s="150"/>
      <c r="HTH59" s="151"/>
      <c r="HTI59" s="152"/>
      <c r="HTJ59" s="152"/>
      <c r="HTK59" s="153"/>
      <c r="HTL59" s="154"/>
      <c r="HTM59" s="150"/>
      <c r="HTN59" s="151"/>
      <c r="HTO59" s="152"/>
      <c r="HTP59" s="152"/>
      <c r="HTQ59" s="153"/>
      <c r="HTR59" s="154"/>
      <c r="HTS59" s="150"/>
      <c r="HTT59" s="151"/>
      <c r="HTU59" s="152"/>
      <c r="HTV59" s="152"/>
      <c r="HTW59" s="153"/>
      <c r="HTX59" s="154"/>
      <c r="HTY59" s="150"/>
      <c r="HTZ59" s="151"/>
      <c r="HUA59" s="152"/>
      <c r="HUB59" s="152"/>
      <c r="HUC59" s="153"/>
      <c r="HUD59" s="154"/>
      <c r="HUE59" s="150"/>
      <c r="HUF59" s="151"/>
      <c r="HUG59" s="152"/>
      <c r="HUH59" s="152"/>
      <c r="HUI59" s="153"/>
      <c r="HUJ59" s="154"/>
      <c r="HUK59" s="150"/>
      <c r="HUL59" s="151"/>
      <c r="HUM59" s="152"/>
      <c r="HUN59" s="152"/>
      <c r="HUO59" s="153"/>
      <c r="HUP59" s="154"/>
      <c r="HUQ59" s="150"/>
      <c r="HUR59" s="151"/>
      <c r="HUS59" s="152"/>
      <c r="HUT59" s="152"/>
      <c r="HUU59" s="153"/>
      <c r="HUV59" s="154"/>
      <c r="HUW59" s="150"/>
      <c r="HUX59" s="151"/>
      <c r="HUY59" s="152"/>
      <c r="HUZ59" s="152"/>
      <c r="HVA59" s="153"/>
      <c r="HVB59" s="154"/>
      <c r="HVC59" s="150"/>
      <c r="HVD59" s="151"/>
      <c r="HVE59" s="152"/>
      <c r="HVF59" s="152"/>
      <c r="HVG59" s="153"/>
      <c r="HVH59" s="154"/>
      <c r="HVI59" s="150"/>
      <c r="HVJ59" s="151"/>
      <c r="HVK59" s="152"/>
      <c r="HVL59" s="152"/>
      <c r="HVM59" s="153"/>
      <c r="HVN59" s="154"/>
      <c r="HVO59" s="150"/>
      <c r="HVP59" s="151"/>
      <c r="HVQ59" s="152"/>
      <c r="HVR59" s="152"/>
      <c r="HVS59" s="153"/>
      <c r="HVT59" s="154"/>
      <c r="HVU59" s="150"/>
      <c r="HVV59" s="151"/>
      <c r="HVW59" s="152"/>
      <c r="HVX59" s="152"/>
      <c r="HVY59" s="153"/>
      <c r="HVZ59" s="154"/>
      <c r="HWA59" s="150"/>
      <c r="HWB59" s="151"/>
      <c r="HWC59" s="152"/>
      <c r="HWD59" s="152"/>
      <c r="HWE59" s="153"/>
      <c r="HWF59" s="154"/>
      <c r="HWG59" s="150"/>
      <c r="HWH59" s="151"/>
      <c r="HWI59" s="152"/>
      <c r="HWJ59" s="152"/>
      <c r="HWK59" s="153"/>
      <c r="HWL59" s="154"/>
      <c r="HWM59" s="150"/>
      <c r="HWN59" s="151"/>
      <c r="HWO59" s="152"/>
      <c r="HWP59" s="152"/>
      <c r="HWQ59" s="153"/>
      <c r="HWR59" s="154"/>
      <c r="HWS59" s="150"/>
      <c r="HWT59" s="151"/>
      <c r="HWU59" s="152"/>
      <c r="HWV59" s="152"/>
      <c r="HWW59" s="153"/>
      <c r="HWX59" s="154"/>
      <c r="HWY59" s="150"/>
      <c r="HWZ59" s="151"/>
      <c r="HXA59" s="152"/>
      <c r="HXB59" s="152"/>
      <c r="HXC59" s="153"/>
      <c r="HXD59" s="154"/>
      <c r="HXE59" s="150"/>
      <c r="HXF59" s="151"/>
      <c r="HXG59" s="152"/>
      <c r="HXH59" s="152"/>
      <c r="HXI59" s="153"/>
      <c r="HXJ59" s="154"/>
      <c r="HXK59" s="150"/>
      <c r="HXL59" s="151"/>
      <c r="HXM59" s="152"/>
      <c r="HXN59" s="152"/>
      <c r="HXO59" s="153"/>
      <c r="HXP59" s="154"/>
      <c r="HXQ59" s="150"/>
      <c r="HXR59" s="151"/>
      <c r="HXS59" s="152"/>
      <c r="HXT59" s="152"/>
      <c r="HXU59" s="153"/>
      <c r="HXV59" s="154"/>
      <c r="HXW59" s="150"/>
      <c r="HXX59" s="151"/>
      <c r="HXY59" s="152"/>
      <c r="HXZ59" s="152"/>
      <c r="HYA59" s="153"/>
      <c r="HYB59" s="154"/>
      <c r="HYC59" s="150"/>
      <c r="HYD59" s="151"/>
      <c r="HYE59" s="152"/>
      <c r="HYF59" s="152"/>
      <c r="HYG59" s="153"/>
      <c r="HYH59" s="154"/>
      <c r="HYI59" s="150"/>
      <c r="HYJ59" s="151"/>
      <c r="HYK59" s="152"/>
      <c r="HYL59" s="152"/>
      <c r="HYM59" s="153"/>
      <c r="HYN59" s="154"/>
      <c r="HYO59" s="150"/>
      <c r="HYP59" s="151"/>
      <c r="HYQ59" s="152"/>
      <c r="HYR59" s="152"/>
      <c r="HYS59" s="153"/>
      <c r="HYT59" s="154"/>
      <c r="HYU59" s="150"/>
      <c r="HYV59" s="151"/>
      <c r="HYW59" s="152"/>
      <c r="HYX59" s="152"/>
      <c r="HYY59" s="153"/>
      <c r="HYZ59" s="154"/>
      <c r="HZA59" s="150"/>
      <c r="HZB59" s="151"/>
      <c r="HZC59" s="152"/>
      <c r="HZD59" s="152"/>
      <c r="HZE59" s="153"/>
      <c r="HZF59" s="154"/>
      <c r="HZG59" s="150"/>
      <c r="HZH59" s="151"/>
      <c r="HZI59" s="152"/>
      <c r="HZJ59" s="152"/>
      <c r="HZK59" s="153"/>
      <c r="HZL59" s="154"/>
      <c r="HZM59" s="150"/>
      <c r="HZN59" s="151"/>
      <c r="HZO59" s="152"/>
      <c r="HZP59" s="152"/>
      <c r="HZQ59" s="153"/>
      <c r="HZR59" s="154"/>
      <c r="HZS59" s="150"/>
      <c r="HZT59" s="151"/>
      <c r="HZU59" s="152"/>
      <c r="HZV59" s="152"/>
      <c r="HZW59" s="153"/>
      <c r="HZX59" s="154"/>
      <c r="HZY59" s="150"/>
      <c r="HZZ59" s="151"/>
      <c r="IAA59" s="152"/>
      <c r="IAB59" s="152"/>
      <c r="IAC59" s="153"/>
      <c r="IAD59" s="154"/>
      <c r="IAE59" s="150"/>
      <c r="IAF59" s="151"/>
      <c r="IAG59" s="152"/>
      <c r="IAH59" s="152"/>
      <c r="IAI59" s="153"/>
      <c r="IAJ59" s="154"/>
      <c r="IAK59" s="150"/>
      <c r="IAL59" s="151"/>
      <c r="IAM59" s="152"/>
      <c r="IAN59" s="152"/>
      <c r="IAO59" s="153"/>
      <c r="IAP59" s="154"/>
      <c r="IAQ59" s="150"/>
      <c r="IAR59" s="151"/>
      <c r="IAS59" s="152"/>
      <c r="IAT59" s="152"/>
      <c r="IAU59" s="153"/>
      <c r="IAV59" s="154"/>
      <c r="IAW59" s="150"/>
      <c r="IAX59" s="151"/>
      <c r="IAY59" s="152"/>
      <c r="IAZ59" s="152"/>
      <c r="IBA59" s="153"/>
      <c r="IBB59" s="154"/>
      <c r="IBC59" s="150"/>
      <c r="IBD59" s="151"/>
      <c r="IBE59" s="152"/>
      <c r="IBF59" s="152"/>
      <c r="IBG59" s="153"/>
      <c r="IBH59" s="154"/>
      <c r="IBI59" s="150"/>
      <c r="IBJ59" s="151"/>
      <c r="IBK59" s="152"/>
      <c r="IBL59" s="152"/>
      <c r="IBM59" s="153"/>
      <c r="IBN59" s="154"/>
      <c r="IBO59" s="150"/>
      <c r="IBP59" s="151"/>
      <c r="IBQ59" s="152"/>
      <c r="IBR59" s="152"/>
      <c r="IBS59" s="153"/>
      <c r="IBT59" s="154"/>
      <c r="IBU59" s="150"/>
      <c r="IBV59" s="151"/>
      <c r="IBW59" s="152"/>
      <c r="IBX59" s="152"/>
      <c r="IBY59" s="153"/>
      <c r="IBZ59" s="154"/>
      <c r="ICA59" s="150"/>
      <c r="ICB59" s="151"/>
      <c r="ICC59" s="152"/>
      <c r="ICD59" s="152"/>
      <c r="ICE59" s="153"/>
      <c r="ICF59" s="154"/>
      <c r="ICG59" s="150"/>
      <c r="ICH59" s="151"/>
      <c r="ICI59" s="152"/>
      <c r="ICJ59" s="152"/>
      <c r="ICK59" s="153"/>
      <c r="ICL59" s="154"/>
      <c r="ICM59" s="150"/>
      <c r="ICN59" s="151"/>
      <c r="ICO59" s="152"/>
      <c r="ICP59" s="152"/>
      <c r="ICQ59" s="153"/>
      <c r="ICR59" s="154"/>
      <c r="ICS59" s="150"/>
      <c r="ICT59" s="151"/>
      <c r="ICU59" s="152"/>
      <c r="ICV59" s="152"/>
      <c r="ICW59" s="153"/>
      <c r="ICX59" s="154"/>
      <c r="ICY59" s="150"/>
      <c r="ICZ59" s="151"/>
      <c r="IDA59" s="152"/>
      <c r="IDB59" s="152"/>
      <c r="IDC59" s="153"/>
      <c r="IDD59" s="154"/>
      <c r="IDE59" s="150"/>
      <c r="IDF59" s="151"/>
      <c r="IDG59" s="152"/>
      <c r="IDH59" s="152"/>
      <c r="IDI59" s="153"/>
      <c r="IDJ59" s="154"/>
      <c r="IDK59" s="150"/>
      <c r="IDL59" s="151"/>
      <c r="IDM59" s="152"/>
      <c r="IDN59" s="152"/>
      <c r="IDO59" s="153"/>
      <c r="IDP59" s="154"/>
      <c r="IDQ59" s="150"/>
      <c r="IDR59" s="151"/>
      <c r="IDS59" s="152"/>
      <c r="IDT59" s="152"/>
      <c r="IDU59" s="153"/>
      <c r="IDV59" s="154"/>
      <c r="IDW59" s="150"/>
      <c r="IDX59" s="151"/>
      <c r="IDY59" s="152"/>
      <c r="IDZ59" s="152"/>
      <c r="IEA59" s="153"/>
      <c r="IEB59" s="154"/>
      <c r="IEC59" s="150"/>
      <c r="IED59" s="151"/>
      <c r="IEE59" s="152"/>
      <c r="IEF59" s="152"/>
      <c r="IEG59" s="153"/>
      <c r="IEH59" s="154"/>
      <c r="IEI59" s="150"/>
      <c r="IEJ59" s="151"/>
      <c r="IEK59" s="152"/>
      <c r="IEL59" s="152"/>
      <c r="IEM59" s="153"/>
      <c r="IEN59" s="154"/>
      <c r="IEO59" s="150"/>
      <c r="IEP59" s="151"/>
      <c r="IEQ59" s="152"/>
      <c r="IER59" s="152"/>
      <c r="IES59" s="153"/>
      <c r="IET59" s="154"/>
      <c r="IEU59" s="150"/>
      <c r="IEV59" s="151"/>
      <c r="IEW59" s="152"/>
      <c r="IEX59" s="152"/>
      <c r="IEY59" s="153"/>
      <c r="IEZ59" s="154"/>
      <c r="IFA59" s="150"/>
      <c r="IFB59" s="151"/>
      <c r="IFC59" s="152"/>
      <c r="IFD59" s="152"/>
      <c r="IFE59" s="153"/>
      <c r="IFF59" s="154"/>
      <c r="IFG59" s="150"/>
      <c r="IFH59" s="151"/>
      <c r="IFI59" s="152"/>
      <c r="IFJ59" s="152"/>
      <c r="IFK59" s="153"/>
      <c r="IFL59" s="154"/>
      <c r="IFM59" s="150"/>
      <c r="IFN59" s="151"/>
      <c r="IFO59" s="152"/>
      <c r="IFP59" s="152"/>
      <c r="IFQ59" s="153"/>
      <c r="IFR59" s="154"/>
      <c r="IFS59" s="150"/>
      <c r="IFT59" s="151"/>
      <c r="IFU59" s="152"/>
      <c r="IFV59" s="152"/>
      <c r="IFW59" s="153"/>
      <c r="IFX59" s="154"/>
      <c r="IFY59" s="150"/>
      <c r="IFZ59" s="151"/>
      <c r="IGA59" s="152"/>
      <c r="IGB59" s="152"/>
      <c r="IGC59" s="153"/>
      <c r="IGD59" s="154"/>
      <c r="IGE59" s="150"/>
      <c r="IGF59" s="151"/>
      <c r="IGG59" s="152"/>
      <c r="IGH59" s="152"/>
      <c r="IGI59" s="153"/>
      <c r="IGJ59" s="154"/>
      <c r="IGK59" s="150"/>
      <c r="IGL59" s="151"/>
      <c r="IGM59" s="152"/>
      <c r="IGN59" s="152"/>
      <c r="IGO59" s="153"/>
      <c r="IGP59" s="154"/>
      <c r="IGQ59" s="150"/>
      <c r="IGR59" s="151"/>
      <c r="IGS59" s="152"/>
      <c r="IGT59" s="152"/>
      <c r="IGU59" s="153"/>
      <c r="IGV59" s="154"/>
      <c r="IGW59" s="150"/>
      <c r="IGX59" s="151"/>
      <c r="IGY59" s="152"/>
      <c r="IGZ59" s="152"/>
      <c r="IHA59" s="153"/>
      <c r="IHB59" s="154"/>
      <c r="IHC59" s="150"/>
      <c r="IHD59" s="151"/>
      <c r="IHE59" s="152"/>
      <c r="IHF59" s="152"/>
      <c r="IHG59" s="153"/>
      <c r="IHH59" s="154"/>
      <c r="IHI59" s="150"/>
      <c r="IHJ59" s="151"/>
      <c r="IHK59" s="152"/>
      <c r="IHL59" s="152"/>
      <c r="IHM59" s="153"/>
      <c r="IHN59" s="154"/>
      <c r="IHO59" s="150"/>
      <c r="IHP59" s="151"/>
      <c r="IHQ59" s="152"/>
      <c r="IHR59" s="152"/>
      <c r="IHS59" s="153"/>
      <c r="IHT59" s="154"/>
      <c r="IHU59" s="150"/>
      <c r="IHV59" s="151"/>
      <c r="IHW59" s="152"/>
      <c r="IHX59" s="152"/>
      <c r="IHY59" s="153"/>
      <c r="IHZ59" s="154"/>
      <c r="IIA59" s="150"/>
      <c r="IIB59" s="151"/>
      <c r="IIC59" s="152"/>
      <c r="IID59" s="152"/>
      <c r="IIE59" s="153"/>
      <c r="IIF59" s="154"/>
      <c r="IIG59" s="150"/>
      <c r="IIH59" s="151"/>
      <c r="III59" s="152"/>
      <c r="IIJ59" s="152"/>
      <c r="IIK59" s="153"/>
      <c r="IIL59" s="154"/>
      <c r="IIM59" s="150"/>
      <c r="IIN59" s="151"/>
      <c r="IIO59" s="152"/>
      <c r="IIP59" s="152"/>
      <c r="IIQ59" s="153"/>
      <c r="IIR59" s="154"/>
      <c r="IIS59" s="150"/>
      <c r="IIT59" s="151"/>
      <c r="IIU59" s="152"/>
      <c r="IIV59" s="152"/>
      <c r="IIW59" s="153"/>
      <c r="IIX59" s="154"/>
      <c r="IIY59" s="150"/>
      <c r="IIZ59" s="151"/>
      <c r="IJA59" s="152"/>
      <c r="IJB59" s="152"/>
      <c r="IJC59" s="153"/>
      <c r="IJD59" s="154"/>
      <c r="IJE59" s="150"/>
      <c r="IJF59" s="151"/>
      <c r="IJG59" s="152"/>
      <c r="IJH59" s="152"/>
      <c r="IJI59" s="153"/>
      <c r="IJJ59" s="154"/>
      <c r="IJK59" s="150"/>
      <c r="IJL59" s="151"/>
      <c r="IJM59" s="152"/>
      <c r="IJN59" s="152"/>
      <c r="IJO59" s="153"/>
      <c r="IJP59" s="154"/>
      <c r="IJQ59" s="150"/>
      <c r="IJR59" s="151"/>
      <c r="IJS59" s="152"/>
      <c r="IJT59" s="152"/>
      <c r="IJU59" s="153"/>
      <c r="IJV59" s="154"/>
      <c r="IJW59" s="150"/>
      <c r="IJX59" s="151"/>
      <c r="IJY59" s="152"/>
      <c r="IJZ59" s="152"/>
      <c r="IKA59" s="153"/>
      <c r="IKB59" s="154"/>
      <c r="IKC59" s="150"/>
      <c r="IKD59" s="151"/>
      <c r="IKE59" s="152"/>
      <c r="IKF59" s="152"/>
      <c r="IKG59" s="153"/>
      <c r="IKH59" s="154"/>
      <c r="IKI59" s="150"/>
      <c r="IKJ59" s="151"/>
      <c r="IKK59" s="152"/>
      <c r="IKL59" s="152"/>
      <c r="IKM59" s="153"/>
      <c r="IKN59" s="154"/>
      <c r="IKO59" s="150"/>
      <c r="IKP59" s="151"/>
      <c r="IKQ59" s="152"/>
      <c r="IKR59" s="152"/>
      <c r="IKS59" s="153"/>
      <c r="IKT59" s="154"/>
      <c r="IKU59" s="150"/>
      <c r="IKV59" s="151"/>
      <c r="IKW59" s="152"/>
      <c r="IKX59" s="152"/>
      <c r="IKY59" s="153"/>
      <c r="IKZ59" s="154"/>
      <c r="ILA59" s="150"/>
      <c r="ILB59" s="151"/>
      <c r="ILC59" s="152"/>
      <c r="ILD59" s="152"/>
      <c r="ILE59" s="153"/>
      <c r="ILF59" s="154"/>
      <c r="ILG59" s="150"/>
      <c r="ILH59" s="151"/>
      <c r="ILI59" s="152"/>
      <c r="ILJ59" s="152"/>
      <c r="ILK59" s="153"/>
      <c r="ILL59" s="154"/>
      <c r="ILM59" s="150"/>
      <c r="ILN59" s="151"/>
      <c r="ILO59" s="152"/>
      <c r="ILP59" s="152"/>
      <c r="ILQ59" s="153"/>
      <c r="ILR59" s="154"/>
      <c r="ILS59" s="150"/>
      <c r="ILT59" s="151"/>
      <c r="ILU59" s="152"/>
      <c r="ILV59" s="152"/>
      <c r="ILW59" s="153"/>
      <c r="ILX59" s="154"/>
      <c r="ILY59" s="150"/>
      <c r="ILZ59" s="151"/>
      <c r="IMA59" s="152"/>
      <c r="IMB59" s="152"/>
      <c r="IMC59" s="153"/>
      <c r="IMD59" s="154"/>
      <c r="IME59" s="150"/>
      <c r="IMF59" s="151"/>
      <c r="IMG59" s="152"/>
      <c r="IMH59" s="152"/>
      <c r="IMI59" s="153"/>
      <c r="IMJ59" s="154"/>
      <c r="IMK59" s="150"/>
      <c r="IML59" s="151"/>
      <c r="IMM59" s="152"/>
      <c r="IMN59" s="152"/>
      <c r="IMO59" s="153"/>
      <c r="IMP59" s="154"/>
      <c r="IMQ59" s="150"/>
      <c r="IMR59" s="151"/>
      <c r="IMS59" s="152"/>
      <c r="IMT59" s="152"/>
      <c r="IMU59" s="153"/>
      <c r="IMV59" s="154"/>
      <c r="IMW59" s="150"/>
      <c r="IMX59" s="151"/>
      <c r="IMY59" s="152"/>
      <c r="IMZ59" s="152"/>
      <c r="INA59" s="153"/>
      <c r="INB59" s="154"/>
      <c r="INC59" s="150"/>
      <c r="IND59" s="151"/>
      <c r="INE59" s="152"/>
      <c r="INF59" s="152"/>
      <c r="ING59" s="153"/>
      <c r="INH59" s="154"/>
      <c r="INI59" s="150"/>
      <c r="INJ59" s="151"/>
      <c r="INK59" s="152"/>
      <c r="INL59" s="152"/>
      <c r="INM59" s="153"/>
      <c r="INN59" s="154"/>
      <c r="INO59" s="150"/>
      <c r="INP59" s="151"/>
      <c r="INQ59" s="152"/>
      <c r="INR59" s="152"/>
      <c r="INS59" s="153"/>
      <c r="INT59" s="154"/>
      <c r="INU59" s="150"/>
      <c r="INV59" s="151"/>
      <c r="INW59" s="152"/>
      <c r="INX59" s="152"/>
      <c r="INY59" s="153"/>
      <c r="INZ59" s="154"/>
      <c r="IOA59" s="150"/>
      <c r="IOB59" s="151"/>
      <c r="IOC59" s="152"/>
      <c r="IOD59" s="152"/>
      <c r="IOE59" s="153"/>
      <c r="IOF59" s="154"/>
      <c r="IOG59" s="150"/>
      <c r="IOH59" s="151"/>
      <c r="IOI59" s="152"/>
      <c r="IOJ59" s="152"/>
      <c r="IOK59" s="153"/>
      <c r="IOL59" s="154"/>
      <c r="IOM59" s="150"/>
      <c r="ION59" s="151"/>
      <c r="IOO59" s="152"/>
      <c r="IOP59" s="152"/>
      <c r="IOQ59" s="153"/>
      <c r="IOR59" s="154"/>
      <c r="IOS59" s="150"/>
      <c r="IOT59" s="151"/>
      <c r="IOU59" s="152"/>
      <c r="IOV59" s="152"/>
      <c r="IOW59" s="153"/>
      <c r="IOX59" s="154"/>
      <c r="IOY59" s="150"/>
      <c r="IOZ59" s="151"/>
      <c r="IPA59" s="152"/>
      <c r="IPB59" s="152"/>
      <c r="IPC59" s="153"/>
      <c r="IPD59" s="154"/>
      <c r="IPE59" s="150"/>
      <c r="IPF59" s="151"/>
      <c r="IPG59" s="152"/>
      <c r="IPH59" s="152"/>
      <c r="IPI59" s="153"/>
      <c r="IPJ59" s="154"/>
      <c r="IPK59" s="150"/>
      <c r="IPL59" s="151"/>
      <c r="IPM59" s="152"/>
      <c r="IPN59" s="152"/>
      <c r="IPO59" s="153"/>
      <c r="IPP59" s="154"/>
      <c r="IPQ59" s="150"/>
      <c r="IPR59" s="151"/>
      <c r="IPS59" s="152"/>
      <c r="IPT59" s="152"/>
      <c r="IPU59" s="153"/>
      <c r="IPV59" s="154"/>
      <c r="IPW59" s="150"/>
      <c r="IPX59" s="151"/>
      <c r="IPY59" s="152"/>
      <c r="IPZ59" s="152"/>
      <c r="IQA59" s="153"/>
      <c r="IQB59" s="154"/>
      <c r="IQC59" s="150"/>
      <c r="IQD59" s="151"/>
      <c r="IQE59" s="152"/>
      <c r="IQF59" s="152"/>
      <c r="IQG59" s="153"/>
      <c r="IQH59" s="154"/>
      <c r="IQI59" s="150"/>
      <c r="IQJ59" s="151"/>
      <c r="IQK59" s="152"/>
      <c r="IQL59" s="152"/>
      <c r="IQM59" s="153"/>
      <c r="IQN59" s="154"/>
      <c r="IQO59" s="150"/>
      <c r="IQP59" s="151"/>
      <c r="IQQ59" s="152"/>
      <c r="IQR59" s="152"/>
      <c r="IQS59" s="153"/>
      <c r="IQT59" s="154"/>
      <c r="IQU59" s="150"/>
      <c r="IQV59" s="151"/>
      <c r="IQW59" s="152"/>
      <c r="IQX59" s="152"/>
      <c r="IQY59" s="153"/>
      <c r="IQZ59" s="154"/>
      <c r="IRA59" s="150"/>
      <c r="IRB59" s="151"/>
      <c r="IRC59" s="152"/>
      <c r="IRD59" s="152"/>
      <c r="IRE59" s="153"/>
      <c r="IRF59" s="154"/>
      <c r="IRG59" s="150"/>
      <c r="IRH59" s="151"/>
      <c r="IRI59" s="152"/>
      <c r="IRJ59" s="152"/>
      <c r="IRK59" s="153"/>
      <c r="IRL59" s="154"/>
      <c r="IRM59" s="150"/>
      <c r="IRN59" s="151"/>
      <c r="IRO59" s="152"/>
      <c r="IRP59" s="152"/>
      <c r="IRQ59" s="153"/>
      <c r="IRR59" s="154"/>
      <c r="IRS59" s="150"/>
      <c r="IRT59" s="151"/>
      <c r="IRU59" s="152"/>
      <c r="IRV59" s="152"/>
      <c r="IRW59" s="153"/>
      <c r="IRX59" s="154"/>
      <c r="IRY59" s="150"/>
      <c r="IRZ59" s="151"/>
      <c r="ISA59" s="152"/>
      <c r="ISB59" s="152"/>
      <c r="ISC59" s="153"/>
      <c r="ISD59" s="154"/>
      <c r="ISE59" s="150"/>
      <c r="ISF59" s="151"/>
      <c r="ISG59" s="152"/>
      <c r="ISH59" s="152"/>
      <c r="ISI59" s="153"/>
      <c r="ISJ59" s="154"/>
      <c r="ISK59" s="150"/>
      <c r="ISL59" s="151"/>
      <c r="ISM59" s="152"/>
      <c r="ISN59" s="152"/>
      <c r="ISO59" s="153"/>
      <c r="ISP59" s="154"/>
      <c r="ISQ59" s="150"/>
      <c r="ISR59" s="151"/>
      <c r="ISS59" s="152"/>
      <c r="IST59" s="152"/>
      <c r="ISU59" s="153"/>
      <c r="ISV59" s="154"/>
      <c r="ISW59" s="150"/>
      <c r="ISX59" s="151"/>
      <c r="ISY59" s="152"/>
      <c r="ISZ59" s="152"/>
      <c r="ITA59" s="153"/>
      <c r="ITB59" s="154"/>
      <c r="ITC59" s="150"/>
      <c r="ITD59" s="151"/>
      <c r="ITE59" s="152"/>
      <c r="ITF59" s="152"/>
      <c r="ITG59" s="153"/>
      <c r="ITH59" s="154"/>
      <c r="ITI59" s="150"/>
      <c r="ITJ59" s="151"/>
      <c r="ITK59" s="152"/>
      <c r="ITL59" s="152"/>
      <c r="ITM59" s="153"/>
      <c r="ITN59" s="154"/>
      <c r="ITO59" s="150"/>
      <c r="ITP59" s="151"/>
      <c r="ITQ59" s="152"/>
      <c r="ITR59" s="152"/>
      <c r="ITS59" s="153"/>
      <c r="ITT59" s="154"/>
      <c r="ITU59" s="150"/>
      <c r="ITV59" s="151"/>
      <c r="ITW59" s="152"/>
      <c r="ITX59" s="152"/>
      <c r="ITY59" s="153"/>
      <c r="ITZ59" s="154"/>
      <c r="IUA59" s="150"/>
      <c r="IUB59" s="151"/>
      <c r="IUC59" s="152"/>
      <c r="IUD59" s="152"/>
      <c r="IUE59" s="153"/>
      <c r="IUF59" s="154"/>
      <c r="IUG59" s="150"/>
      <c r="IUH59" s="151"/>
      <c r="IUI59" s="152"/>
      <c r="IUJ59" s="152"/>
      <c r="IUK59" s="153"/>
      <c r="IUL59" s="154"/>
      <c r="IUM59" s="150"/>
      <c r="IUN59" s="151"/>
      <c r="IUO59" s="152"/>
      <c r="IUP59" s="152"/>
      <c r="IUQ59" s="153"/>
      <c r="IUR59" s="154"/>
      <c r="IUS59" s="150"/>
      <c r="IUT59" s="151"/>
      <c r="IUU59" s="152"/>
      <c r="IUV59" s="152"/>
      <c r="IUW59" s="153"/>
      <c r="IUX59" s="154"/>
      <c r="IUY59" s="150"/>
      <c r="IUZ59" s="151"/>
      <c r="IVA59" s="152"/>
      <c r="IVB59" s="152"/>
      <c r="IVC59" s="153"/>
      <c r="IVD59" s="154"/>
      <c r="IVE59" s="150"/>
      <c r="IVF59" s="151"/>
      <c r="IVG59" s="152"/>
      <c r="IVH59" s="152"/>
      <c r="IVI59" s="153"/>
      <c r="IVJ59" s="154"/>
      <c r="IVK59" s="150"/>
      <c r="IVL59" s="151"/>
      <c r="IVM59" s="152"/>
      <c r="IVN59" s="152"/>
      <c r="IVO59" s="153"/>
      <c r="IVP59" s="154"/>
      <c r="IVQ59" s="150"/>
      <c r="IVR59" s="151"/>
      <c r="IVS59" s="152"/>
      <c r="IVT59" s="152"/>
      <c r="IVU59" s="153"/>
      <c r="IVV59" s="154"/>
      <c r="IVW59" s="150"/>
      <c r="IVX59" s="151"/>
      <c r="IVY59" s="152"/>
      <c r="IVZ59" s="152"/>
      <c r="IWA59" s="153"/>
      <c r="IWB59" s="154"/>
      <c r="IWC59" s="150"/>
      <c r="IWD59" s="151"/>
      <c r="IWE59" s="152"/>
      <c r="IWF59" s="152"/>
      <c r="IWG59" s="153"/>
      <c r="IWH59" s="154"/>
      <c r="IWI59" s="150"/>
      <c r="IWJ59" s="151"/>
      <c r="IWK59" s="152"/>
      <c r="IWL59" s="152"/>
      <c r="IWM59" s="153"/>
      <c r="IWN59" s="154"/>
      <c r="IWO59" s="150"/>
      <c r="IWP59" s="151"/>
      <c r="IWQ59" s="152"/>
      <c r="IWR59" s="152"/>
      <c r="IWS59" s="153"/>
      <c r="IWT59" s="154"/>
      <c r="IWU59" s="150"/>
      <c r="IWV59" s="151"/>
      <c r="IWW59" s="152"/>
      <c r="IWX59" s="152"/>
      <c r="IWY59" s="153"/>
      <c r="IWZ59" s="154"/>
      <c r="IXA59" s="150"/>
      <c r="IXB59" s="151"/>
      <c r="IXC59" s="152"/>
      <c r="IXD59" s="152"/>
      <c r="IXE59" s="153"/>
      <c r="IXF59" s="154"/>
      <c r="IXG59" s="150"/>
      <c r="IXH59" s="151"/>
      <c r="IXI59" s="152"/>
      <c r="IXJ59" s="152"/>
      <c r="IXK59" s="153"/>
      <c r="IXL59" s="154"/>
      <c r="IXM59" s="150"/>
      <c r="IXN59" s="151"/>
      <c r="IXO59" s="152"/>
      <c r="IXP59" s="152"/>
      <c r="IXQ59" s="153"/>
      <c r="IXR59" s="154"/>
      <c r="IXS59" s="150"/>
      <c r="IXT59" s="151"/>
      <c r="IXU59" s="152"/>
      <c r="IXV59" s="152"/>
      <c r="IXW59" s="153"/>
      <c r="IXX59" s="154"/>
      <c r="IXY59" s="150"/>
      <c r="IXZ59" s="151"/>
      <c r="IYA59" s="152"/>
      <c r="IYB59" s="152"/>
      <c r="IYC59" s="153"/>
      <c r="IYD59" s="154"/>
      <c r="IYE59" s="150"/>
      <c r="IYF59" s="151"/>
      <c r="IYG59" s="152"/>
      <c r="IYH59" s="152"/>
      <c r="IYI59" s="153"/>
      <c r="IYJ59" s="154"/>
      <c r="IYK59" s="150"/>
      <c r="IYL59" s="151"/>
      <c r="IYM59" s="152"/>
      <c r="IYN59" s="152"/>
      <c r="IYO59" s="153"/>
      <c r="IYP59" s="154"/>
      <c r="IYQ59" s="150"/>
      <c r="IYR59" s="151"/>
      <c r="IYS59" s="152"/>
      <c r="IYT59" s="152"/>
      <c r="IYU59" s="153"/>
      <c r="IYV59" s="154"/>
      <c r="IYW59" s="150"/>
      <c r="IYX59" s="151"/>
      <c r="IYY59" s="152"/>
      <c r="IYZ59" s="152"/>
      <c r="IZA59" s="153"/>
      <c r="IZB59" s="154"/>
      <c r="IZC59" s="150"/>
      <c r="IZD59" s="151"/>
      <c r="IZE59" s="152"/>
      <c r="IZF59" s="152"/>
      <c r="IZG59" s="153"/>
      <c r="IZH59" s="154"/>
      <c r="IZI59" s="150"/>
      <c r="IZJ59" s="151"/>
      <c r="IZK59" s="152"/>
      <c r="IZL59" s="152"/>
      <c r="IZM59" s="153"/>
      <c r="IZN59" s="154"/>
      <c r="IZO59" s="150"/>
      <c r="IZP59" s="151"/>
      <c r="IZQ59" s="152"/>
      <c r="IZR59" s="152"/>
      <c r="IZS59" s="153"/>
      <c r="IZT59" s="154"/>
      <c r="IZU59" s="150"/>
      <c r="IZV59" s="151"/>
      <c r="IZW59" s="152"/>
      <c r="IZX59" s="152"/>
      <c r="IZY59" s="153"/>
      <c r="IZZ59" s="154"/>
      <c r="JAA59" s="150"/>
      <c r="JAB59" s="151"/>
      <c r="JAC59" s="152"/>
      <c r="JAD59" s="152"/>
      <c r="JAE59" s="153"/>
      <c r="JAF59" s="154"/>
      <c r="JAG59" s="150"/>
      <c r="JAH59" s="151"/>
      <c r="JAI59" s="152"/>
      <c r="JAJ59" s="152"/>
      <c r="JAK59" s="153"/>
      <c r="JAL59" s="154"/>
      <c r="JAM59" s="150"/>
      <c r="JAN59" s="151"/>
      <c r="JAO59" s="152"/>
      <c r="JAP59" s="152"/>
      <c r="JAQ59" s="153"/>
      <c r="JAR59" s="154"/>
      <c r="JAS59" s="150"/>
      <c r="JAT59" s="151"/>
      <c r="JAU59" s="152"/>
      <c r="JAV59" s="152"/>
      <c r="JAW59" s="153"/>
      <c r="JAX59" s="154"/>
      <c r="JAY59" s="150"/>
      <c r="JAZ59" s="151"/>
      <c r="JBA59" s="152"/>
      <c r="JBB59" s="152"/>
      <c r="JBC59" s="153"/>
      <c r="JBD59" s="154"/>
      <c r="JBE59" s="150"/>
      <c r="JBF59" s="151"/>
      <c r="JBG59" s="152"/>
      <c r="JBH59" s="152"/>
      <c r="JBI59" s="153"/>
      <c r="JBJ59" s="154"/>
      <c r="JBK59" s="150"/>
      <c r="JBL59" s="151"/>
      <c r="JBM59" s="152"/>
      <c r="JBN59" s="152"/>
      <c r="JBO59" s="153"/>
      <c r="JBP59" s="154"/>
      <c r="JBQ59" s="150"/>
      <c r="JBR59" s="151"/>
      <c r="JBS59" s="152"/>
      <c r="JBT59" s="152"/>
      <c r="JBU59" s="153"/>
      <c r="JBV59" s="154"/>
      <c r="JBW59" s="150"/>
      <c r="JBX59" s="151"/>
      <c r="JBY59" s="152"/>
      <c r="JBZ59" s="152"/>
      <c r="JCA59" s="153"/>
      <c r="JCB59" s="154"/>
      <c r="JCC59" s="150"/>
      <c r="JCD59" s="151"/>
      <c r="JCE59" s="152"/>
      <c r="JCF59" s="152"/>
      <c r="JCG59" s="153"/>
      <c r="JCH59" s="154"/>
      <c r="JCI59" s="150"/>
      <c r="JCJ59" s="151"/>
      <c r="JCK59" s="152"/>
      <c r="JCL59" s="152"/>
      <c r="JCM59" s="153"/>
      <c r="JCN59" s="154"/>
      <c r="JCO59" s="150"/>
      <c r="JCP59" s="151"/>
      <c r="JCQ59" s="152"/>
      <c r="JCR59" s="152"/>
      <c r="JCS59" s="153"/>
      <c r="JCT59" s="154"/>
      <c r="JCU59" s="150"/>
      <c r="JCV59" s="151"/>
      <c r="JCW59" s="152"/>
      <c r="JCX59" s="152"/>
      <c r="JCY59" s="153"/>
      <c r="JCZ59" s="154"/>
      <c r="JDA59" s="150"/>
      <c r="JDB59" s="151"/>
      <c r="JDC59" s="152"/>
      <c r="JDD59" s="152"/>
      <c r="JDE59" s="153"/>
      <c r="JDF59" s="154"/>
      <c r="JDG59" s="150"/>
      <c r="JDH59" s="151"/>
      <c r="JDI59" s="152"/>
      <c r="JDJ59" s="152"/>
      <c r="JDK59" s="153"/>
      <c r="JDL59" s="154"/>
      <c r="JDM59" s="150"/>
      <c r="JDN59" s="151"/>
      <c r="JDO59" s="152"/>
      <c r="JDP59" s="152"/>
      <c r="JDQ59" s="153"/>
      <c r="JDR59" s="154"/>
      <c r="JDS59" s="150"/>
      <c r="JDT59" s="151"/>
      <c r="JDU59" s="152"/>
      <c r="JDV59" s="152"/>
      <c r="JDW59" s="153"/>
      <c r="JDX59" s="154"/>
      <c r="JDY59" s="150"/>
      <c r="JDZ59" s="151"/>
      <c r="JEA59" s="152"/>
      <c r="JEB59" s="152"/>
      <c r="JEC59" s="153"/>
      <c r="JED59" s="154"/>
      <c r="JEE59" s="150"/>
      <c r="JEF59" s="151"/>
      <c r="JEG59" s="152"/>
      <c r="JEH59" s="152"/>
      <c r="JEI59" s="153"/>
      <c r="JEJ59" s="154"/>
      <c r="JEK59" s="150"/>
      <c r="JEL59" s="151"/>
      <c r="JEM59" s="152"/>
      <c r="JEN59" s="152"/>
      <c r="JEO59" s="153"/>
      <c r="JEP59" s="154"/>
      <c r="JEQ59" s="150"/>
      <c r="JER59" s="151"/>
      <c r="JES59" s="152"/>
      <c r="JET59" s="152"/>
      <c r="JEU59" s="153"/>
      <c r="JEV59" s="154"/>
      <c r="JEW59" s="150"/>
      <c r="JEX59" s="151"/>
      <c r="JEY59" s="152"/>
      <c r="JEZ59" s="152"/>
      <c r="JFA59" s="153"/>
      <c r="JFB59" s="154"/>
      <c r="JFC59" s="150"/>
      <c r="JFD59" s="151"/>
      <c r="JFE59" s="152"/>
      <c r="JFF59" s="152"/>
      <c r="JFG59" s="153"/>
      <c r="JFH59" s="154"/>
      <c r="JFI59" s="150"/>
      <c r="JFJ59" s="151"/>
      <c r="JFK59" s="152"/>
      <c r="JFL59" s="152"/>
      <c r="JFM59" s="153"/>
      <c r="JFN59" s="154"/>
      <c r="JFO59" s="150"/>
      <c r="JFP59" s="151"/>
      <c r="JFQ59" s="152"/>
      <c r="JFR59" s="152"/>
      <c r="JFS59" s="153"/>
      <c r="JFT59" s="154"/>
      <c r="JFU59" s="150"/>
      <c r="JFV59" s="151"/>
      <c r="JFW59" s="152"/>
      <c r="JFX59" s="152"/>
      <c r="JFY59" s="153"/>
      <c r="JFZ59" s="154"/>
      <c r="JGA59" s="150"/>
      <c r="JGB59" s="151"/>
      <c r="JGC59" s="152"/>
      <c r="JGD59" s="152"/>
      <c r="JGE59" s="153"/>
      <c r="JGF59" s="154"/>
      <c r="JGG59" s="150"/>
      <c r="JGH59" s="151"/>
      <c r="JGI59" s="152"/>
      <c r="JGJ59" s="152"/>
      <c r="JGK59" s="153"/>
      <c r="JGL59" s="154"/>
      <c r="JGM59" s="150"/>
      <c r="JGN59" s="151"/>
      <c r="JGO59" s="152"/>
      <c r="JGP59" s="152"/>
      <c r="JGQ59" s="153"/>
      <c r="JGR59" s="154"/>
      <c r="JGS59" s="150"/>
      <c r="JGT59" s="151"/>
      <c r="JGU59" s="152"/>
      <c r="JGV59" s="152"/>
      <c r="JGW59" s="153"/>
      <c r="JGX59" s="154"/>
      <c r="JGY59" s="150"/>
      <c r="JGZ59" s="151"/>
      <c r="JHA59" s="152"/>
      <c r="JHB59" s="152"/>
      <c r="JHC59" s="153"/>
      <c r="JHD59" s="154"/>
      <c r="JHE59" s="150"/>
      <c r="JHF59" s="151"/>
      <c r="JHG59" s="152"/>
      <c r="JHH59" s="152"/>
      <c r="JHI59" s="153"/>
      <c r="JHJ59" s="154"/>
      <c r="JHK59" s="150"/>
      <c r="JHL59" s="151"/>
      <c r="JHM59" s="152"/>
      <c r="JHN59" s="152"/>
      <c r="JHO59" s="153"/>
      <c r="JHP59" s="154"/>
      <c r="JHQ59" s="150"/>
      <c r="JHR59" s="151"/>
      <c r="JHS59" s="152"/>
      <c r="JHT59" s="152"/>
      <c r="JHU59" s="153"/>
      <c r="JHV59" s="154"/>
      <c r="JHW59" s="150"/>
      <c r="JHX59" s="151"/>
      <c r="JHY59" s="152"/>
      <c r="JHZ59" s="152"/>
      <c r="JIA59" s="153"/>
      <c r="JIB59" s="154"/>
      <c r="JIC59" s="150"/>
      <c r="JID59" s="151"/>
      <c r="JIE59" s="152"/>
      <c r="JIF59" s="152"/>
      <c r="JIG59" s="153"/>
      <c r="JIH59" s="154"/>
      <c r="JII59" s="150"/>
      <c r="JIJ59" s="151"/>
      <c r="JIK59" s="152"/>
      <c r="JIL59" s="152"/>
      <c r="JIM59" s="153"/>
      <c r="JIN59" s="154"/>
      <c r="JIO59" s="150"/>
      <c r="JIP59" s="151"/>
      <c r="JIQ59" s="152"/>
      <c r="JIR59" s="152"/>
      <c r="JIS59" s="153"/>
      <c r="JIT59" s="154"/>
      <c r="JIU59" s="150"/>
      <c r="JIV59" s="151"/>
      <c r="JIW59" s="152"/>
      <c r="JIX59" s="152"/>
      <c r="JIY59" s="153"/>
      <c r="JIZ59" s="154"/>
      <c r="JJA59" s="150"/>
      <c r="JJB59" s="151"/>
      <c r="JJC59" s="152"/>
      <c r="JJD59" s="152"/>
      <c r="JJE59" s="153"/>
      <c r="JJF59" s="154"/>
      <c r="JJG59" s="150"/>
      <c r="JJH59" s="151"/>
      <c r="JJI59" s="152"/>
      <c r="JJJ59" s="152"/>
      <c r="JJK59" s="153"/>
      <c r="JJL59" s="154"/>
      <c r="JJM59" s="150"/>
      <c r="JJN59" s="151"/>
      <c r="JJO59" s="152"/>
      <c r="JJP59" s="152"/>
      <c r="JJQ59" s="153"/>
      <c r="JJR59" s="154"/>
      <c r="JJS59" s="150"/>
      <c r="JJT59" s="151"/>
      <c r="JJU59" s="152"/>
      <c r="JJV59" s="152"/>
      <c r="JJW59" s="153"/>
      <c r="JJX59" s="154"/>
      <c r="JJY59" s="150"/>
      <c r="JJZ59" s="151"/>
      <c r="JKA59" s="152"/>
      <c r="JKB59" s="152"/>
      <c r="JKC59" s="153"/>
      <c r="JKD59" s="154"/>
      <c r="JKE59" s="150"/>
      <c r="JKF59" s="151"/>
      <c r="JKG59" s="152"/>
      <c r="JKH59" s="152"/>
      <c r="JKI59" s="153"/>
      <c r="JKJ59" s="154"/>
      <c r="JKK59" s="150"/>
      <c r="JKL59" s="151"/>
      <c r="JKM59" s="152"/>
      <c r="JKN59" s="152"/>
      <c r="JKO59" s="153"/>
      <c r="JKP59" s="154"/>
      <c r="JKQ59" s="150"/>
      <c r="JKR59" s="151"/>
      <c r="JKS59" s="152"/>
      <c r="JKT59" s="152"/>
      <c r="JKU59" s="153"/>
      <c r="JKV59" s="154"/>
      <c r="JKW59" s="150"/>
      <c r="JKX59" s="151"/>
      <c r="JKY59" s="152"/>
      <c r="JKZ59" s="152"/>
      <c r="JLA59" s="153"/>
      <c r="JLB59" s="154"/>
      <c r="JLC59" s="150"/>
      <c r="JLD59" s="151"/>
      <c r="JLE59" s="152"/>
      <c r="JLF59" s="152"/>
      <c r="JLG59" s="153"/>
      <c r="JLH59" s="154"/>
      <c r="JLI59" s="150"/>
      <c r="JLJ59" s="151"/>
      <c r="JLK59" s="152"/>
      <c r="JLL59" s="152"/>
      <c r="JLM59" s="153"/>
      <c r="JLN59" s="154"/>
      <c r="JLO59" s="150"/>
      <c r="JLP59" s="151"/>
      <c r="JLQ59" s="152"/>
      <c r="JLR59" s="152"/>
      <c r="JLS59" s="153"/>
      <c r="JLT59" s="154"/>
      <c r="JLU59" s="150"/>
      <c r="JLV59" s="151"/>
      <c r="JLW59" s="152"/>
      <c r="JLX59" s="152"/>
      <c r="JLY59" s="153"/>
      <c r="JLZ59" s="154"/>
      <c r="JMA59" s="150"/>
      <c r="JMB59" s="151"/>
      <c r="JMC59" s="152"/>
      <c r="JMD59" s="152"/>
      <c r="JME59" s="153"/>
      <c r="JMF59" s="154"/>
      <c r="JMG59" s="150"/>
      <c r="JMH59" s="151"/>
      <c r="JMI59" s="152"/>
      <c r="JMJ59" s="152"/>
      <c r="JMK59" s="153"/>
      <c r="JML59" s="154"/>
      <c r="JMM59" s="150"/>
      <c r="JMN59" s="151"/>
      <c r="JMO59" s="152"/>
      <c r="JMP59" s="152"/>
      <c r="JMQ59" s="153"/>
      <c r="JMR59" s="154"/>
      <c r="JMS59" s="150"/>
      <c r="JMT59" s="151"/>
      <c r="JMU59" s="152"/>
      <c r="JMV59" s="152"/>
      <c r="JMW59" s="153"/>
      <c r="JMX59" s="154"/>
      <c r="JMY59" s="150"/>
      <c r="JMZ59" s="151"/>
      <c r="JNA59" s="152"/>
      <c r="JNB59" s="152"/>
      <c r="JNC59" s="153"/>
      <c r="JND59" s="154"/>
      <c r="JNE59" s="150"/>
      <c r="JNF59" s="151"/>
      <c r="JNG59" s="152"/>
      <c r="JNH59" s="152"/>
      <c r="JNI59" s="153"/>
      <c r="JNJ59" s="154"/>
      <c r="JNK59" s="150"/>
      <c r="JNL59" s="151"/>
      <c r="JNM59" s="152"/>
      <c r="JNN59" s="152"/>
      <c r="JNO59" s="153"/>
      <c r="JNP59" s="154"/>
      <c r="JNQ59" s="150"/>
      <c r="JNR59" s="151"/>
      <c r="JNS59" s="152"/>
      <c r="JNT59" s="152"/>
      <c r="JNU59" s="153"/>
      <c r="JNV59" s="154"/>
      <c r="JNW59" s="150"/>
      <c r="JNX59" s="151"/>
      <c r="JNY59" s="152"/>
      <c r="JNZ59" s="152"/>
      <c r="JOA59" s="153"/>
      <c r="JOB59" s="154"/>
      <c r="JOC59" s="150"/>
      <c r="JOD59" s="151"/>
      <c r="JOE59" s="152"/>
      <c r="JOF59" s="152"/>
      <c r="JOG59" s="153"/>
      <c r="JOH59" s="154"/>
      <c r="JOI59" s="150"/>
      <c r="JOJ59" s="151"/>
      <c r="JOK59" s="152"/>
      <c r="JOL59" s="152"/>
      <c r="JOM59" s="153"/>
      <c r="JON59" s="154"/>
      <c r="JOO59" s="150"/>
      <c r="JOP59" s="151"/>
      <c r="JOQ59" s="152"/>
      <c r="JOR59" s="152"/>
      <c r="JOS59" s="153"/>
      <c r="JOT59" s="154"/>
      <c r="JOU59" s="150"/>
      <c r="JOV59" s="151"/>
      <c r="JOW59" s="152"/>
      <c r="JOX59" s="152"/>
      <c r="JOY59" s="153"/>
      <c r="JOZ59" s="154"/>
      <c r="JPA59" s="150"/>
      <c r="JPB59" s="151"/>
      <c r="JPC59" s="152"/>
      <c r="JPD59" s="152"/>
      <c r="JPE59" s="153"/>
      <c r="JPF59" s="154"/>
      <c r="JPG59" s="150"/>
      <c r="JPH59" s="151"/>
      <c r="JPI59" s="152"/>
      <c r="JPJ59" s="152"/>
      <c r="JPK59" s="153"/>
      <c r="JPL59" s="154"/>
      <c r="JPM59" s="150"/>
      <c r="JPN59" s="151"/>
      <c r="JPO59" s="152"/>
      <c r="JPP59" s="152"/>
      <c r="JPQ59" s="153"/>
      <c r="JPR59" s="154"/>
      <c r="JPS59" s="150"/>
      <c r="JPT59" s="151"/>
      <c r="JPU59" s="152"/>
      <c r="JPV59" s="152"/>
      <c r="JPW59" s="153"/>
      <c r="JPX59" s="154"/>
      <c r="JPY59" s="150"/>
      <c r="JPZ59" s="151"/>
      <c r="JQA59" s="152"/>
      <c r="JQB59" s="152"/>
      <c r="JQC59" s="153"/>
      <c r="JQD59" s="154"/>
      <c r="JQE59" s="150"/>
      <c r="JQF59" s="151"/>
      <c r="JQG59" s="152"/>
      <c r="JQH59" s="152"/>
      <c r="JQI59" s="153"/>
      <c r="JQJ59" s="154"/>
      <c r="JQK59" s="150"/>
      <c r="JQL59" s="151"/>
      <c r="JQM59" s="152"/>
      <c r="JQN59" s="152"/>
      <c r="JQO59" s="153"/>
      <c r="JQP59" s="154"/>
      <c r="JQQ59" s="150"/>
      <c r="JQR59" s="151"/>
      <c r="JQS59" s="152"/>
      <c r="JQT59" s="152"/>
      <c r="JQU59" s="153"/>
      <c r="JQV59" s="154"/>
      <c r="JQW59" s="150"/>
      <c r="JQX59" s="151"/>
      <c r="JQY59" s="152"/>
      <c r="JQZ59" s="152"/>
      <c r="JRA59" s="153"/>
      <c r="JRB59" s="154"/>
      <c r="JRC59" s="150"/>
      <c r="JRD59" s="151"/>
      <c r="JRE59" s="152"/>
      <c r="JRF59" s="152"/>
      <c r="JRG59" s="153"/>
      <c r="JRH59" s="154"/>
      <c r="JRI59" s="150"/>
      <c r="JRJ59" s="151"/>
      <c r="JRK59" s="152"/>
      <c r="JRL59" s="152"/>
      <c r="JRM59" s="153"/>
      <c r="JRN59" s="154"/>
      <c r="JRO59" s="150"/>
      <c r="JRP59" s="151"/>
      <c r="JRQ59" s="152"/>
      <c r="JRR59" s="152"/>
      <c r="JRS59" s="153"/>
      <c r="JRT59" s="154"/>
      <c r="JRU59" s="150"/>
      <c r="JRV59" s="151"/>
      <c r="JRW59" s="152"/>
      <c r="JRX59" s="152"/>
      <c r="JRY59" s="153"/>
      <c r="JRZ59" s="154"/>
      <c r="JSA59" s="150"/>
      <c r="JSB59" s="151"/>
      <c r="JSC59" s="152"/>
      <c r="JSD59" s="152"/>
      <c r="JSE59" s="153"/>
      <c r="JSF59" s="154"/>
      <c r="JSG59" s="150"/>
      <c r="JSH59" s="151"/>
      <c r="JSI59" s="152"/>
      <c r="JSJ59" s="152"/>
      <c r="JSK59" s="153"/>
      <c r="JSL59" s="154"/>
      <c r="JSM59" s="150"/>
      <c r="JSN59" s="151"/>
      <c r="JSO59" s="152"/>
      <c r="JSP59" s="152"/>
      <c r="JSQ59" s="153"/>
      <c r="JSR59" s="154"/>
      <c r="JSS59" s="150"/>
      <c r="JST59" s="151"/>
      <c r="JSU59" s="152"/>
      <c r="JSV59" s="152"/>
      <c r="JSW59" s="153"/>
      <c r="JSX59" s="154"/>
      <c r="JSY59" s="150"/>
      <c r="JSZ59" s="151"/>
      <c r="JTA59" s="152"/>
      <c r="JTB59" s="152"/>
      <c r="JTC59" s="153"/>
      <c r="JTD59" s="154"/>
      <c r="JTE59" s="150"/>
      <c r="JTF59" s="151"/>
      <c r="JTG59" s="152"/>
      <c r="JTH59" s="152"/>
      <c r="JTI59" s="153"/>
      <c r="JTJ59" s="154"/>
      <c r="JTK59" s="150"/>
      <c r="JTL59" s="151"/>
      <c r="JTM59" s="152"/>
      <c r="JTN59" s="152"/>
      <c r="JTO59" s="153"/>
      <c r="JTP59" s="154"/>
      <c r="JTQ59" s="150"/>
      <c r="JTR59" s="151"/>
      <c r="JTS59" s="152"/>
      <c r="JTT59" s="152"/>
      <c r="JTU59" s="153"/>
      <c r="JTV59" s="154"/>
      <c r="JTW59" s="150"/>
      <c r="JTX59" s="151"/>
      <c r="JTY59" s="152"/>
      <c r="JTZ59" s="152"/>
      <c r="JUA59" s="153"/>
      <c r="JUB59" s="154"/>
      <c r="JUC59" s="150"/>
      <c r="JUD59" s="151"/>
      <c r="JUE59" s="152"/>
      <c r="JUF59" s="152"/>
      <c r="JUG59" s="153"/>
      <c r="JUH59" s="154"/>
      <c r="JUI59" s="150"/>
      <c r="JUJ59" s="151"/>
      <c r="JUK59" s="152"/>
      <c r="JUL59" s="152"/>
      <c r="JUM59" s="153"/>
      <c r="JUN59" s="154"/>
      <c r="JUO59" s="150"/>
      <c r="JUP59" s="151"/>
      <c r="JUQ59" s="152"/>
      <c r="JUR59" s="152"/>
      <c r="JUS59" s="153"/>
      <c r="JUT59" s="154"/>
      <c r="JUU59" s="150"/>
      <c r="JUV59" s="151"/>
      <c r="JUW59" s="152"/>
      <c r="JUX59" s="152"/>
      <c r="JUY59" s="153"/>
      <c r="JUZ59" s="154"/>
      <c r="JVA59" s="150"/>
      <c r="JVB59" s="151"/>
      <c r="JVC59" s="152"/>
      <c r="JVD59" s="152"/>
      <c r="JVE59" s="153"/>
      <c r="JVF59" s="154"/>
      <c r="JVG59" s="150"/>
      <c r="JVH59" s="151"/>
      <c r="JVI59" s="152"/>
      <c r="JVJ59" s="152"/>
      <c r="JVK59" s="153"/>
      <c r="JVL59" s="154"/>
      <c r="JVM59" s="150"/>
      <c r="JVN59" s="151"/>
      <c r="JVO59" s="152"/>
      <c r="JVP59" s="152"/>
      <c r="JVQ59" s="153"/>
      <c r="JVR59" s="154"/>
      <c r="JVS59" s="150"/>
      <c r="JVT59" s="151"/>
      <c r="JVU59" s="152"/>
      <c r="JVV59" s="152"/>
      <c r="JVW59" s="153"/>
      <c r="JVX59" s="154"/>
      <c r="JVY59" s="150"/>
      <c r="JVZ59" s="151"/>
      <c r="JWA59" s="152"/>
      <c r="JWB59" s="152"/>
      <c r="JWC59" s="153"/>
      <c r="JWD59" s="154"/>
      <c r="JWE59" s="150"/>
      <c r="JWF59" s="151"/>
      <c r="JWG59" s="152"/>
      <c r="JWH59" s="152"/>
      <c r="JWI59" s="153"/>
      <c r="JWJ59" s="154"/>
      <c r="JWK59" s="150"/>
      <c r="JWL59" s="151"/>
      <c r="JWM59" s="152"/>
      <c r="JWN59" s="152"/>
      <c r="JWO59" s="153"/>
      <c r="JWP59" s="154"/>
      <c r="JWQ59" s="150"/>
      <c r="JWR59" s="151"/>
      <c r="JWS59" s="152"/>
      <c r="JWT59" s="152"/>
      <c r="JWU59" s="153"/>
      <c r="JWV59" s="154"/>
      <c r="JWW59" s="150"/>
      <c r="JWX59" s="151"/>
      <c r="JWY59" s="152"/>
      <c r="JWZ59" s="152"/>
      <c r="JXA59" s="153"/>
      <c r="JXB59" s="154"/>
      <c r="JXC59" s="150"/>
      <c r="JXD59" s="151"/>
      <c r="JXE59" s="152"/>
      <c r="JXF59" s="152"/>
      <c r="JXG59" s="153"/>
      <c r="JXH59" s="154"/>
      <c r="JXI59" s="150"/>
      <c r="JXJ59" s="151"/>
      <c r="JXK59" s="152"/>
      <c r="JXL59" s="152"/>
      <c r="JXM59" s="153"/>
      <c r="JXN59" s="154"/>
      <c r="JXO59" s="150"/>
      <c r="JXP59" s="151"/>
      <c r="JXQ59" s="152"/>
      <c r="JXR59" s="152"/>
      <c r="JXS59" s="153"/>
      <c r="JXT59" s="154"/>
      <c r="JXU59" s="150"/>
      <c r="JXV59" s="151"/>
      <c r="JXW59" s="152"/>
      <c r="JXX59" s="152"/>
      <c r="JXY59" s="153"/>
      <c r="JXZ59" s="154"/>
      <c r="JYA59" s="150"/>
      <c r="JYB59" s="151"/>
      <c r="JYC59" s="152"/>
      <c r="JYD59" s="152"/>
      <c r="JYE59" s="153"/>
      <c r="JYF59" s="154"/>
      <c r="JYG59" s="150"/>
      <c r="JYH59" s="151"/>
      <c r="JYI59" s="152"/>
      <c r="JYJ59" s="152"/>
      <c r="JYK59" s="153"/>
      <c r="JYL59" s="154"/>
      <c r="JYM59" s="150"/>
      <c r="JYN59" s="151"/>
      <c r="JYO59" s="152"/>
      <c r="JYP59" s="152"/>
      <c r="JYQ59" s="153"/>
      <c r="JYR59" s="154"/>
      <c r="JYS59" s="150"/>
      <c r="JYT59" s="151"/>
      <c r="JYU59" s="152"/>
      <c r="JYV59" s="152"/>
      <c r="JYW59" s="153"/>
      <c r="JYX59" s="154"/>
      <c r="JYY59" s="150"/>
      <c r="JYZ59" s="151"/>
      <c r="JZA59" s="152"/>
      <c r="JZB59" s="152"/>
      <c r="JZC59" s="153"/>
      <c r="JZD59" s="154"/>
      <c r="JZE59" s="150"/>
      <c r="JZF59" s="151"/>
      <c r="JZG59" s="152"/>
      <c r="JZH59" s="152"/>
      <c r="JZI59" s="153"/>
      <c r="JZJ59" s="154"/>
      <c r="JZK59" s="150"/>
      <c r="JZL59" s="151"/>
      <c r="JZM59" s="152"/>
      <c r="JZN59" s="152"/>
      <c r="JZO59" s="153"/>
      <c r="JZP59" s="154"/>
      <c r="JZQ59" s="150"/>
      <c r="JZR59" s="151"/>
      <c r="JZS59" s="152"/>
      <c r="JZT59" s="152"/>
      <c r="JZU59" s="153"/>
      <c r="JZV59" s="154"/>
      <c r="JZW59" s="150"/>
      <c r="JZX59" s="151"/>
      <c r="JZY59" s="152"/>
      <c r="JZZ59" s="152"/>
      <c r="KAA59" s="153"/>
      <c r="KAB59" s="154"/>
      <c r="KAC59" s="150"/>
      <c r="KAD59" s="151"/>
      <c r="KAE59" s="152"/>
      <c r="KAF59" s="152"/>
      <c r="KAG59" s="153"/>
      <c r="KAH59" s="154"/>
      <c r="KAI59" s="150"/>
      <c r="KAJ59" s="151"/>
      <c r="KAK59" s="152"/>
      <c r="KAL59" s="152"/>
      <c r="KAM59" s="153"/>
      <c r="KAN59" s="154"/>
      <c r="KAO59" s="150"/>
      <c r="KAP59" s="151"/>
      <c r="KAQ59" s="152"/>
      <c r="KAR59" s="152"/>
      <c r="KAS59" s="153"/>
      <c r="KAT59" s="154"/>
      <c r="KAU59" s="150"/>
      <c r="KAV59" s="151"/>
      <c r="KAW59" s="152"/>
      <c r="KAX59" s="152"/>
      <c r="KAY59" s="153"/>
      <c r="KAZ59" s="154"/>
      <c r="KBA59" s="150"/>
      <c r="KBB59" s="151"/>
      <c r="KBC59" s="152"/>
      <c r="KBD59" s="152"/>
      <c r="KBE59" s="153"/>
      <c r="KBF59" s="154"/>
      <c r="KBG59" s="150"/>
      <c r="KBH59" s="151"/>
      <c r="KBI59" s="152"/>
      <c r="KBJ59" s="152"/>
      <c r="KBK59" s="153"/>
      <c r="KBL59" s="154"/>
      <c r="KBM59" s="150"/>
      <c r="KBN59" s="151"/>
      <c r="KBO59" s="152"/>
      <c r="KBP59" s="152"/>
      <c r="KBQ59" s="153"/>
      <c r="KBR59" s="154"/>
      <c r="KBS59" s="150"/>
      <c r="KBT59" s="151"/>
      <c r="KBU59" s="152"/>
      <c r="KBV59" s="152"/>
      <c r="KBW59" s="153"/>
      <c r="KBX59" s="154"/>
      <c r="KBY59" s="150"/>
      <c r="KBZ59" s="151"/>
      <c r="KCA59" s="152"/>
      <c r="KCB59" s="152"/>
      <c r="KCC59" s="153"/>
      <c r="KCD59" s="154"/>
      <c r="KCE59" s="150"/>
      <c r="KCF59" s="151"/>
      <c r="KCG59" s="152"/>
      <c r="KCH59" s="152"/>
      <c r="KCI59" s="153"/>
      <c r="KCJ59" s="154"/>
      <c r="KCK59" s="150"/>
      <c r="KCL59" s="151"/>
      <c r="KCM59" s="152"/>
      <c r="KCN59" s="152"/>
      <c r="KCO59" s="153"/>
      <c r="KCP59" s="154"/>
      <c r="KCQ59" s="150"/>
      <c r="KCR59" s="151"/>
      <c r="KCS59" s="152"/>
      <c r="KCT59" s="152"/>
      <c r="KCU59" s="153"/>
      <c r="KCV59" s="154"/>
      <c r="KCW59" s="150"/>
      <c r="KCX59" s="151"/>
      <c r="KCY59" s="152"/>
      <c r="KCZ59" s="152"/>
      <c r="KDA59" s="153"/>
      <c r="KDB59" s="154"/>
      <c r="KDC59" s="150"/>
      <c r="KDD59" s="151"/>
      <c r="KDE59" s="152"/>
      <c r="KDF59" s="152"/>
      <c r="KDG59" s="153"/>
      <c r="KDH59" s="154"/>
      <c r="KDI59" s="150"/>
      <c r="KDJ59" s="151"/>
      <c r="KDK59" s="152"/>
      <c r="KDL59" s="152"/>
      <c r="KDM59" s="153"/>
      <c r="KDN59" s="154"/>
      <c r="KDO59" s="150"/>
      <c r="KDP59" s="151"/>
      <c r="KDQ59" s="152"/>
      <c r="KDR59" s="152"/>
      <c r="KDS59" s="153"/>
      <c r="KDT59" s="154"/>
      <c r="KDU59" s="150"/>
      <c r="KDV59" s="151"/>
      <c r="KDW59" s="152"/>
      <c r="KDX59" s="152"/>
      <c r="KDY59" s="153"/>
      <c r="KDZ59" s="154"/>
      <c r="KEA59" s="150"/>
      <c r="KEB59" s="151"/>
      <c r="KEC59" s="152"/>
      <c r="KED59" s="152"/>
      <c r="KEE59" s="153"/>
      <c r="KEF59" s="154"/>
      <c r="KEG59" s="150"/>
      <c r="KEH59" s="151"/>
      <c r="KEI59" s="152"/>
      <c r="KEJ59" s="152"/>
      <c r="KEK59" s="153"/>
      <c r="KEL59" s="154"/>
      <c r="KEM59" s="150"/>
      <c r="KEN59" s="151"/>
      <c r="KEO59" s="152"/>
      <c r="KEP59" s="152"/>
      <c r="KEQ59" s="153"/>
      <c r="KER59" s="154"/>
      <c r="KES59" s="150"/>
      <c r="KET59" s="151"/>
      <c r="KEU59" s="152"/>
      <c r="KEV59" s="152"/>
      <c r="KEW59" s="153"/>
      <c r="KEX59" s="154"/>
      <c r="KEY59" s="150"/>
      <c r="KEZ59" s="151"/>
      <c r="KFA59" s="152"/>
      <c r="KFB59" s="152"/>
      <c r="KFC59" s="153"/>
      <c r="KFD59" s="154"/>
      <c r="KFE59" s="150"/>
      <c r="KFF59" s="151"/>
      <c r="KFG59" s="152"/>
      <c r="KFH59" s="152"/>
      <c r="KFI59" s="153"/>
      <c r="KFJ59" s="154"/>
      <c r="KFK59" s="150"/>
      <c r="KFL59" s="151"/>
      <c r="KFM59" s="152"/>
      <c r="KFN59" s="152"/>
      <c r="KFO59" s="153"/>
      <c r="KFP59" s="154"/>
      <c r="KFQ59" s="150"/>
      <c r="KFR59" s="151"/>
      <c r="KFS59" s="152"/>
      <c r="KFT59" s="152"/>
      <c r="KFU59" s="153"/>
      <c r="KFV59" s="154"/>
      <c r="KFW59" s="150"/>
      <c r="KFX59" s="151"/>
      <c r="KFY59" s="152"/>
      <c r="KFZ59" s="152"/>
      <c r="KGA59" s="153"/>
      <c r="KGB59" s="154"/>
      <c r="KGC59" s="150"/>
      <c r="KGD59" s="151"/>
      <c r="KGE59" s="152"/>
      <c r="KGF59" s="152"/>
      <c r="KGG59" s="153"/>
      <c r="KGH59" s="154"/>
      <c r="KGI59" s="150"/>
      <c r="KGJ59" s="151"/>
      <c r="KGK59" s="152"/>
      <c r="KGL59" s="152"/>
      <c r="KGM59" s="153"/>
      <c r="KGN59" s="154"/>
      <c r="KGO59" s="150"/>
      <c r="KGP59" s="151"/>
      <c r="KGQ59" s="152"/>
      <c r="KGR59" s="152"/>
      <c r="KGS59" s="153"/>
      <c r="KGT59" s="154"/>
      <c r="KGU59" s="150"/>
      <c r="KGV59" s="151"/>
      <c r="KGW59" s="152"/>
      <c r="KGX59" s="152"/>
      <c r="KGY59" s="153"/>
      <c r="KGZ59" s="154"/>
      <c r="KHA59" s="150"/>
      <c r="KHB59" s="151"/>
      <c r="KHC59" s="152"/>
      <c r="KHD59" s="152"/>
      <c r="KHE59" s="153"/>
      <c r="KHF59" s="154"/>
      <c r="KHG59" s="150"/>
      <c r="KHH59" s="151"/>
      <c r="KHI59" s="152"/>
      <c r="KHJ59" s="152"/>
      <c r="KHK59" s="153"/>
      <c r="KHL59" s="154"/>
      <c r="KHM59" s="150"/>
      <c r="KHN59" s="151"/>
      <c r="KHO59" s="152"/>
      <c r="KHP59" s="152"/>
      <c r="KHQ59" s="153"/>
      <c r="KHR59" s="154"/>
      <c r="KHS59" s="150"/>
      <c r="KHT59" s="151"/>
      <c r="KHU59" s="152"/>
      <c r="KHV59" s="152"/>
      <c r="KHW59" s="153"/>
      <c r="KHX59" s="154"/>
      <c r="KHY59" s="150"/>
      <c r="KHZ59" s="151"/>
      <c r="KIA59" s="152"/>
      <c r="KIB59" s="152"/>
      <c r="KIC59" s="153"/>
      <c r="KID59" s="154"/>
      <c r="KIE59" s="150"/>
      <c r="KIF59" s="151"/>
      <c r="KIG59" s="152"/>
      <c r="KIH59" s="152"/>
      <c r="KII59" s="153"/>
      <c r="KIJ59" s="154"/>
      <c r="KIK59" s="150"/>
      <c r="KIL59" s="151"/>
      <c r="KIM59" s="152"/>
      <c r="KIN59" s="152"/>
      <c r="KIO59" s="153"/>
      <c r="KIP59" s="154"/>
      <c r="KIQ59" s="150"/>
      <c r="KIR59" s="151"/>
      <c r="KIS59" s="152"/>
      <c r="KIT59" s="152"/>
      <c r="KIU59" s="153"/>
      <c r="KIV59" s="154"/>
      <c r="KIW59" s="150"/>
      <c r="KIX59" s="151"/>
      <c r="KIY59" s="152"/>
      <c r="KIZ59" s="152"/>
      <c r="KJA59" s="153"/>
      <c r="KJB59" s="154"/>
      <c r="KJC59" s="150"/>
      <c r="KJD59" s="151"/>
      <c r="KJE59" s="152"/>
      <c r="KJF59" s="152"/>
      <c r="KJG59" s="153"/>
      <c r="KJH59" s="154"/>
      <c r="KJI59" s="150"/>
      <c r="KJJ59" s="151"/>
      <c r="KJK59" s="152"/>
      <c r="KJL59" s="152"/>
      <c r="KJM59" s="153"/>
      <c r="KJN59" s="154"/>
      <c r="KJO59" s="150"/>
      <c r="KJP59" s="151"/>
      <c r="KJQ59" s="152"/>
      <c r="KJR59" s="152"/>
      <c r="KJS59" s="153"/>
      <c r="KJT59" s="154"/>
      <c r="KJU59" s="150"/>
      <c r="KJV59" s="151"/>
      <c r="KJW59" s="152"/>
      <c r="KJX59" s="152"/>
      <c r="KJY59" s="153"/>
      <c r="KJZ59" s="154"/>
      <c r="KKA59" s="150"/>
      <c r="KKB59" s="151"/>
      <c r="KKC59" s="152"/>
      <c r="KKD59" s="152"/>
      <c r="KKE59" s="153"/>
      <c r="KKF59" s="154"/>
      <c r="KKG59" s="150"/>
      <c r="KKH59" s="151"/>
      <c r="KKI59" s="152"/>
      <c r="KKJ59" s="152"/>
      <c r="KKK59" s="153"/>
      <c r="KKL59" s="154"/>
      <c r="KKM59" s="150"/>
      <c r="KKN59" s="151"/>
      <c r="KKO59" s="152"/>
      <c r="KKP59" s="152"/>
      <c r="KKQ59" s="153"/>
      <c r="KKR59" s="154"/>
      <c r="KKS59" s="150"/>
      <c r="KKT59" s="151"/>
      <c r="KKU59" s="152"/>
      <c r="KKV59" s="152"/>
      <c r="KKW59" s="153"/>
      <c r="KKX59" s="154"/>
      <c r="KKY59" s="150"/>
      <c r="KKZ59" s="151"/>
      <c r="KLA59" s="152"/>
      <c r="KLB59" s="152"/>
      <c r="KLC59" s="153"/>
      <c r="KLD59" s="154"/>
      <c r="KLE59" s="150"/>
      <c r="KLF59" s="151"/>
      <c r="KLG59" s="152"/>
      <c r="KLH59" s="152"/>
      <c r="KLI59" s="153"/>
      <c r="KLJ59" s="154"/>
      <c r="KLK59" s="150"/>
      <c r="KLL59" s="151"/>
      <c r="KLM59" s="152"/>
      <c r="KLN59" s="152"/>
      <c r="KLO59" s="153"/>
      <c r="KLP59" s="154"/>
      <c r="KLQ59" s="150"/>
      <c r="KLR59" s="151"/>
      <c r="KLS59" s="152"/>
      <c r="KLT59" s="152"/>
      <c r="KLU59" s="153"/>
      <c r="KLV59" s="154"/>
      <c r="KLW59" s="150"/>
      <c r="KLX59" s="151"/>
      <c r="KLY59" s="152"/>
      <c r="KLZ59" s="152"/>
      <c r="KMA59" s="153"/>
      <c r="KMB59" s="154"/>
      <c r="KMC59" s="150"/>
      <c r="KMD59" s="151"/>
      <c r="KME59" s="152"/>
      <c r="KMF59" s="152"/>
      <c r="KMG59" s="153"/>
      <c r="KMH59" s="154"/>
      <c r="KMI59" s="150"/>
      <c r="KMJ59" s="151"/>
      <c r="KMK59" s="152"/>
      <c r="KML59" s="152"/>
      <c r="KMM59" s="153"/>
      <c r="KMN59" s="154"/>
      <c r="KMO59" s="150"/>
      <c r="KMP59" s="151"/>
      <c r="KMQ59" s="152"/>
      <c r="KMR59" s="152"/>
      <c r="KMS59" s="153"/>
      <c r="KMT59" s="154"/>
      <c r="KMU59" s="150"/>
      <c r="KMV59" s="151"/>
      <c r="KMW59" s="152"/>
      <c r="KMX59" s="152"/>
      <c r="KMY59" s="153"/>
      <c r="KMZ59" s="154"/>
      <c r="KNA59" s="150"/>
      <c r="KNB59" s="151"/>
      <c r="KNC59" s="152"/>
      <c r="KND59" s="152"/>
      <c r="KNE59" s="153"/>
      <c r="KNF59" s="154"/>
      <c r="KNG59" s="150"/>
      <c r="KNH59" s="151"/>
      <c r="KNI59" s="152"/>
      <c r="KNJ59" s="152"/>
      <c r="KNK59" s="153"/>
      <c r="KNL59" s="154"/>
      <c r="KNM59" s="150"/>
      <c r="KNN59" s="151"/>
      <c r="KNO59" s="152"/>
      <c r="KNP59" s="152"/>
      <c r="KNQ59" s="153"/>
      <c r="KNR59" s="154"/>
      <c r="KNS59" s="150"/>
      <c r="KNT59" s="151"/>
      <c r="KNU59" s="152"/>
      <c r="KNV59" s="152"/>
      <c r="KNW59" s="153"/>
      <c r="KNX59" s="154"/>
      <c r="KNY59" s="150"/>
      <c r="KNZ59" s="151"/>
      <c r="KOA59" s="152"/>
      <c r="KOB59" s="152"/>
      <c r="KOC59" s="153"/>
      <c r="KOD59" s="154"/>
      <c r="KOE59" s="150"/>
      <c r="KOF59" s="151"/>
      <c r="KOG59" s="152"/>
      <c r="KOH59" s="152"/>
      <c r="KOI59" s="153"/>
      <c r="KOJ59" s="154"/>
      <c r="KOK59" s="150"/>
      <c r="KOL59" s="151"/>
      <c r="KOM59" s="152"/>
      <c r="KON59" s="152"/>
      <c r="KOO59" s="153"/>
      <c r="KOP59" s="154"/>
      <c r="KOQ59" s="150"/>
      <c r="KOR59" s="151"/>
      <c r="KOS59" s="152"/>
      <c r="KOT59" s="152"/>
      <c r="KOU59" s="153"/>
      <c r="KOV59" s="154"/>
      <c r="KOW59" s="150"/>
      <c r="KOX59" s="151"/>
      <c r="KOY59" s="152"/>
      <c r="KOZ59" s="152"/>
      <c r="KPA59" s="153"/>
      <c r="KPB59" s="154"/>
      <c r="KPC59" s="150"/>
      <c r="KPD59" s="151"/>
      <c r="KPE59" s="152"/>
      <c r="KPF59" s="152"/>
      <c r="KPG59" s="153"/>
      <c r="KPH59" s="154"/>
      <c r="KPI59" s="150"/>
      <c r="KPJ59" s="151"/>
      <c r="KPK59" s="152"/>
      <c r="KPL59" s="152"/>
      <c r="KPM59" s="153"/>
      <c r="KPN59" s="154"/>
      <c r="KPO59" s="150"/>
      <c r="KPP59" s="151"/>
      <c r="KPQ59" s="152"/>
      <c r="KPR59" s="152"/>
      <c r="KPS59" s="153"/>
      <c r="KPT59" s="154"/>
      <c r="KPU59" s="150"/>
      <c r="KPV59" s="151"/>
      <c r="KPW59" s="152"/>
      <c r="KPX59" s="152"/>
      <c r="KPY59" s="153"/>
      <c r="KPZ59" s="154"/>
      <c r="KQA59" s="150"/>
      <c r="KQB59" s="151"/>
      <c r="KQC59" s="152"/>
      <c r="KQD59" s="152"/>
      <c r="KQE59" s="153"/>
      <c r="KQF59" s="154"/>
      <c r="KQG59" s="150"/>
      <c r="KQH59" s="151"/>
      <c r="KQI59" s="152"/>
      <c r="KQJ59" s="152"/>
      <c r="KQK59" s="153"/>
      <c r="KQL59" s="154"/>
      <c r="KQM59" s="150"/>
      <c r="KQN59" s="151"/>
      <c r="KQO59" s="152"/>
      <c r="KQP59" s="152"/>
      <c r="KQQ59" s="153"/>
      <c r="KQR59" s="154"/>
      <c r="KQS59" s="150"/>
      <c r="KQT59" s="151"/>
      <c r="KQU59" s="152"/>
      <c r="KQV59" s="152"/>
      <c r="KQW59" s="153"/>
      <c r="KQX59" s="154"/>
      <c r="KQY59" s="150"/>
      <c r="KQZ59" s="151"/>
      <c r="KRA59" s="152"/>
      <c r="KRB59" s="152"/>
      <c r="KRC59" s="153"/>
      <c r="KRD59" s="154"/>
      <c r="KRE59" s="150"/>
      <c r="KRF59" s="151"/>
      <c r="KRG59" s="152"/>
      <c r="KRH59" s="152"/>
      <c r="KRI59" s="153"/>
      <c r="KRJ59" s="154"/>
      <c r="KRK59" s="150"/>
      <c r="KRL59" s="151"/>
      <c r="KRM59" s="152"/>
      <c r="KRN59" s="152"/>
      <c r="KRO59" s="153"/>
      <c r="KRP59" s="154"/>
      <c r="KRQ59" s="150"/>
      <c r="KRR59" s="151"/>
      <c r="KRS59" s="152"/>
      <c r="KRT59" s="152"/>
      <c r="KRU59" s="153"/>
      <c r="KRV59" s="154"/>
      <c r="KRW59" s="150"/>
      <c r="KRX59" s="151"/>
      <c r="KRY59" s="152"/>
      <c r="KRZ59" s="152"/>
      <c r="KSA59" s="153"/>
      <c r="KSB59" s="154"/>
      <c r="KSC59" s="150"/>
      <c r="KSD59" s="151"/>
      <c r="KSE59" s="152"/>
      <c r="KSF59" s="152"/>
      <c r="KSG59" s="153"/>
      <c r="KSH59" s="154"/>
      <c r="KSI59" s="150"/>
      <c r="KSJ59" s="151"/>
      <c r="KSK59" s="152"/>
      <c r="KSL59" s="152"/>
      <c r="KSM59" s="153"/>
      <c r="KSN59" s="154"/>
      <c r="KSO59" s="150"/>
      <c r="KSP59" s="151"/>
      <c r="KSQ59" s="152"/>
      <c r="KSR59" s="152"/>
      <c r="KSS59" s="153"/>
      <c r="KST59" s="154"/>
      <c r="KSU59" s="150"/>
      <c r="KSV59" s="151"/>
      <c r="KSW59" s="152"/>
      <c r="KSX59" s="152"/>
      <c r="KSY59" s="153"/>
      <c r="KSZ59" s="154"/>
      <c r="KTA59" s="150"/>
      <c r="KTB59" s="151"/>
      <c r="KTC59" s="152"/>
      <c r="KTD59" s="152"/>
      <c r="KTE59" s="153"/>
      <c r="KTF59" s="154"/>
      <c r="KTG59" s="150"/>
      <c r="KTH59" s="151"/>
      <c r="KTI59" s="152"/>
      <c r="KTJ59" s="152"/>
      <c r="KTK59" s="153"/>
      <c r="KTL59" s="154"/>
      <c r="KTM59" s="150"/>
      <c r="KTN59" s="151"/>
      <c r="KTO59" s="152"/>
      <c r="KTP59" s="152"/>
      <c r="KTQ59" s="153"/>
      <c r="KTR59" s="154"/>
      <c r="KTS59" s="150"/>
      <c r="KTT59" s="151"/>
      <c r="KTU59" s="152"/>
      <c r="KTV59" s="152"/>
      <c r="KTW59" s="153"/>
      <c r="KTX59" s="154"/>
      <c r="KTY59" s="150"/>
      <c r="KTZ59" s="151"/>
      <c r="KUA59" s="152"/>
      <c r="KUB59" s="152"/>
      <c r="KUC59" s="153"/>
      <c r="KUD59" s="154"/>
      <c r="KUE59" s="150"/>
      <c r="KUF59" s="151"/>
      <c r="KUG59" s="152"/>
      <c r="KUH59" s="152"/>
      <c r="KUI59" s="153"/>
      <c r="KUJ59" s="154"/>
      <c r="KUK59" s="150"/>
      <c r="KUL59" s="151"/>
      <c r="KUM59" s="152"/>
      <c r="KUN59" s="152"/>
      <c r="KUO59" s="153"/>
      <c r="KUP59" s="154"/>
      <c r="KUQ59" s="150"/>
      <c r="KUR59" s="151"/>
      <c r="KUS59" s="152"/>
      <c r="KUT59" s="152"/>
      <c r="KUU59" s="153"/>
      <c r="KUV59" s="154"/>
      <c r="KUW59" s="150"/>
      <c r="KUX59" s="151"/>
      <c r="KUY59" s="152"/>
      <c r="KUZ59" s="152"/>
      <c r="KVA59" s="153"/>
      <c r="KVB59" s="154"/>
      <c r="KVC59" s="150"/>
      <c r="KVD59" s="151"/>
      <c r="KVE59" s="152"/>
      <c r="KVF59" s="152"/>
      <c r="KVG59" s="153"/>
      <c r="KVH59" s="154"/>
      <c r="KVI59" s="150"/>
      <c r="KVJ59" s="151"/>
      <c r="KVK59" s="152"/>
      <c r="KVL59" s="152"/>
      <c r="KVM59" s="153"/>
      <c r="KVN59" s="154"/>
      <c r="KVO59" s="150"/>
      <c r="KVP59" s="151"/>
      <c r="KVQ59" s="152"/>
      <c r="KVR59" s="152"/>
      <c r="KVS59" s="153"/>
      <c r="KVT59" s="154"/>
      <c r="KVU59" s="150"/>
      <c r="KVV59" s="151"/>
      <c r="KVW59" s="152"/>
      <c r="KVX59" s="152"/>
      <c r="KVY59" s="153"/>
      <c r="KVZ59" s="154"/>
      <c r="KWA59" s="150"/>
      <c r="KWB59" s="151"/>
      <c r="KWC59" s="152"/>
      <c r="KWD59" s="152"/>
      <c r="KWE59" s="153"/>
      <c r="KWF59" s="154"/>
      <c r="KWG59" s="150"/>
      <c r="KWH59" s="151"/>
      <c r="KWI59" s="152"/>
      <c r="KWJ59" s="152"/>
      <c r="KWK59" s="153"/>
      <c r="KWL59" s="154"/>
      <c r="KWM59" s="150"/>
      <c r="KWN59" s="151"/>
      <c r="KWO59" s="152"/>
      <c r="KWP59" s="152"/>
      <c r="KWQ59" s="153"/>
      <c r="KWR59" s="154"/>
      <c r="KWS59" s="150"/>
      <c r="KWT59" s="151"/>
      <c r="KWU59" s="152"/>
      <c r="KWV59" s="152"/>
      <c r="KWW59" s="153"/>
      <c r="KWX59" s="154"/>
      <c r="KWY59" s="150"/>
      <c r="KWZ59" s="151"/>
      <c r="KXA59" s="152"/>
      <c r="KXB59" s="152"/>
      <c r="KXC59" s="153"/>
      <c r="KXD59" s="154"/>
      <c r="KXE59" s="150"/>
      <c r="KXF59" s="151"/>
      <c r="KXG59" s="152"/>
      <c r="KXH59" s="152"/>
      <c r="KXI59" s="153"/>
      <c r="KXJ59" s="154"/>
      <c r="KXK59" s="150"/>
      <c r="KXL59" s="151"/>
      <c r="KXM59" s="152"/>
      <c r="KXN59" s="152"/>
      <c r="KXO59" s="153"/>
      <c r="KXP59" s="154"/>
      <c r="KXQ59" s="150"/>
      <c r="KXR59" s="151"/>
      <c r="KXS59" s="152"/>
      <c r="KXT59" s="152"/>
      <c r="KXU59" s="153"/>
      <c r="KXV59" s="154"/>
      <c r="KXW59" s="150"/>
      <c r="KXX59" s="151"/>
      <c r="KXY59" s="152"/>
      <c r="KXZ59" s="152"/>
      <c r="KYA59" s="153"/>
      <c r="KYB59" s="154"/>
      <c r="KYC59" s="150"/>
      <c r="KYD59" s="151"/>
      <c r="KYE59" s="152"/>
      <c r="KYF59" s="152"/>
      <c r="KYG59" s="153"/>
      <c r="KYH59" s="154"/>
      <c r="KYI59" s="150"/>
      <c r="KYJ59" s="151"/>
      <c r="KYK59" s="152"/>
      <c r="KYL59" s="152"/>
      <c r="KYM59" s="153"/>
      <c r="KYN59" s="154"/>
      <c r="KYO59" s="150"/>
      <c r="KYP59" s="151"/>
      <c r="KYQ59" s="152"/>
      <c r="KYR59" s="152"/>
      <c r="KYS59" s="153"/>
      <c r="KYT59" s="154"/>
      <c r="KYU59" s="150"/>
      <c r="KYV59" s="151"/>
      <c r="KYW59" s="152"/>
      <c r="KYX59" s="152"/>
      <c r="KYY59" s="153"/>
      <c r="KYZ59" s="154"/>
      <c r="KZA59" s="150"/>
      <c r="KZB59" s="151"/>
      <c r="KZC59" s="152"/>
      <c r="KZD59" s="152"/>
      <c r="KZE59" s="153"/>
      <c r="KZF59" s="154"/>
      <c r="KZG59" s="150"/>
      <c r="KZH59" s="151"/>
      <c r="KZI59" s="152"/>
      <c r="KZJ59" s="152"/>
      <c r="KZK59" s="153"/>
      <c r="KZL59" s="154"/>
      <c r="KZM59" s="150"/>
      <c r="KZN59" s="151"/>
      <c r="KZO59" s="152"/>
      <c r="KZP59" s="152"/>
      <c r="KZQ59" s="153"/>
      <c r="KZR59" s="154"/>
      <c r="KZS59" s="150"/>
      <c r="KZT59" s="151"/>
      <c r="KZU59" s="152"/>
      <c r="KZV59" s="152"/>
      <c r="KZW59" s="153"/>
      <c r="KZX59" s="154"/>
      <c r="KZY59" s="150"/>
      <c r="KZZ59" s="151"/>
      <c r="LAA59" s="152"/>
      <c r="LAB59" s="152"/>
      <c r="LAC59" s="153"/>
      <c r="LAD59" s="154"/>
      <c r="LAE59" s="150"/>
      <c r="LAF59" s="151"/>
      <c r="LAG59" s="152"/>
      <c r="LAH59" s="152"/>
      <c r="LAI59" s="153"/>
      <c r="LAJ59" s="154"/>
      <c r="LAK59" s="150"/>
      <c r="LAL59" s="151"/>
      <c r="LAM59" s="152"/>
      <c r="LAN59" s="152"/>
      <c r="LAO59" s="153"/>
      <c r="LAP59" s="154"/>
      <c r="LAQ59" s="150"/>
      <c r="LAR59" s="151"/>
      <c r="LAS59" s="152"/>
      <c r="LAT59" s="152"/>
      <c r="LAU59" s="153"/>
      <c r="LAV59" s="154"/>
      <c r="LAW59" s="150"/>
      <c r="LAX59" s="151"/>
      <c r="LAY59" s="152"/>
      <c r="LAZ59" s="152"/>
      <c r="LBA59" s="153"/>
      <c r="LBB59" s="154"/>
      <c r="LBC59" s="150"/>
      <c r="LBD59" s="151"/>
      <c r="LBE59" s="152"/>
      <c r="LBF59" s="152"/>
      <c r="LBG59" s="153"/>
      <c r="LBH59" s="154"/>
      <c r="LBI59" s="150"/>
      <c r="LBJ59" s="151"/>
      <c r="LBK59" s="152"/>
      <c r="LBL59" s="152"/>
      <c r="LBM59" s="153"/>
      <c r="LBN59" s="154"/>
      <c r="LBO59" s="150"/>
      <c r="LBP59" s="151"/>
      <c r="LBQ59" s="152"/>
      <c r="LBR59" s="152"/>
      <c r="LBS59" s="153"/>
      <c r="LBT59" s="154"/>
      <c r="LBU59" s="150"/>
      <c r="LBV59" s="151"/>
      <c r="LBW59" s="152"/>
      <c r="LBX59" s="152"/>
      <c r="LBY59" s="153"/>
      <c r="LBZ59" s="154"/>
      <c r="LCA59" s="150"/>
      <c r="LCB59" s="151"/>
      <c r="LCC59" s="152"/>
      <c r="LCD59" s="152"/>
      <c r="LCE59" s="153"/>
      <c r="LCF59" s="154"/>
      <c r="LCG59" s="150"/>
      <c r="LCH59" s="151"/>
      <c r="LCI59" s="152"/>
      <c r="LCJ59" s="152"/>
      <c r="LCK59" s="153"/>
      <c r="LCL59" s="154"/>
      <c r="LCM59" s="150"/>
      <c r="LCN59" s="151"/>
      <c r="LCO59" s="152"/>
      <c r="LCP59" s="152"/>
      <c r="LCQ59" s="153"/>
      <c r="LCR59" s="154"/>
      <c r="LCS59" s="150"/>
      <c r="LCT59" s="151"/>
      <c r="LCU59" s="152"/>
      <c r="LCV59" s="152"/>
      <c r="LCW59" s="153"/>
      <c r="LCX59" s="154"/>
      <c r="LCY59" s="150"/>
      <c r="LCZ59" s="151"/>
      <c r="LDA59" s="152"/>
      <c r="LDB59" s="152"/>
      <c r="LDC59" s="153"/>
      <c r="LDD59" s="154"/>
      <c r="LDE59" s="150"/>
      <c r="LDF59" s="151"/>
      <c r="LDG59" s="152"/>
      <c r="LDH59" s="152"/>
      <c r="LDI59" s="153"/>
      <c r="LDJ59" s="154"/>
      <c r="LDK59" s="150"/>
      <c r="LDL59" s="151"/>
      <c r="LDM59" s="152"/>
      <c r="LDN59" s="152"/>
      <c r="LDO59" s="153"/>
      <c r="LDP59" s="154"/>
      <c r="LDQ59" s="150"/>
      <c r="LDR59" s="151"/>
      <c r="LDS59" s="152"/>
      <c r="LDT59" s="152"/>
      <c r="LDU59" s="153"/>
      <c r="LDV59" s="154"/>
      <c r="LDW59" s="150"/>
      <c r="LDX59" s="151"/>
      <c r="LDY59" s="152"/>
      <c r="LDZ59" s="152"/>
      <c r="LEA59" s="153"/>
      <c r="LEB59" s="154"/>
      <c r="LEC59" s="150"/>
      <c r="LED59" s="151"/>
      <c r="LEE59" s="152"/>
      <c r="LEF59" s="152"/>
      <c r="LEG59" s="153"/>
      <c r="LEH59" s="154"/>
      <c r="LEI59" s="150"/>
      <c r="LEJ59" s="151"/>
      <c r="LEK59" s="152"/>
      <c r="LEL59" s="152"/>
      <c r="LEM59" s="153"/>
      <c r="LEN59" s="154"/>
      <c r="LEO59" s="150"/>
      <c r="LEP59" s="151"/>
      <c r="LEQ59" s="152"/>
      <c r="LER59" s="152"/>
      <c r="LES59" s="153"/>
      <c r="LET59" s="154"/>
      <c r="LEU59" s="150"/>
      <c r="LEV59" s="151"/>
      <c r="LEW59" s="152"/>
      <c r="LEX59" s="152"/>
      <c r="LEY59" s="153"/>
      <c r="LEZ59" s="154"/>
      <c r="LFA59" s="150"/>
      <c r="LFB59" s="151"/>
      <c r="LFC59" s="152"/>
      <c r="LFD59" s="152"/>
      <c r="LFE59" s="153"/>
      <c r="LFF59" s="154"/>
      <c r="LFG59" s="150"/>
      <c r="LFH59" s="151"/>
      <c r="LFI59" s="152"/>
      <c r="LFJ59" s="152"/>
      <c r="LFK59" s="153"/>
      <c r="LFL59" s="154"/>
      <c r="LFM59" s="150"/>
      <c r="LFN59" s="151"/>
      <c r="LFO59" s="152"/>
      <c r="LFP59" s="152"/>
      <c r="LFQ59" s="153"/>
      <c r="LFR59" s="154"/>
      <c r="LFS59" s="150"/>
      <c r="LFT59" s="151"/>
      <c r="LFU59" s="152"/>
      <c r="LFV59" s="152"/>
      <c r="LFW59" s="153"/>
      <c r="LFX59" s="154"/>
      <c r="LFY59" s="150"/>
      <c r="LFZ59" s="151"/>
      <c r="LGA59" s="152"/>
      <c r="LGB59" s="152"/>
      <c r="LGC59" s="153"/>
      <c r="LGD59" s="154"/>
      <c r="LGE59" s="150"/>
      <c r="LGF59" s="151"/>
      <c r="LGG59" s="152"/>
      <c r="LGH59" s="152"/>
      <c r="LGI59" s="153"/>
      <c r="LGJ59" s="154"/>
      <c r="LGK59" s="150"/>
      <c r="LGL59" s="151"/>
      <c r="LGM59" s="152"/>
      <c r="LGN59" s="152"/>
      <c r="LGO59" s="153"/>
      <c r="LGP59" s="154"/>
      <c r="LGQ59" s="150"/>
      <c r="LGR59" s="151"/>
      <c r="LGS59" s="152"/>
      <c r="LGT59" s="152"/>
      <c r="LGU59" s="153"/>
      <c r="LGV59" s="154"/>
      <c r="LGW59" s="150"/>
      <c r="LGX59" s="151"/>
      <c r="LGY59" s="152"/>
      <c r="LGZ59" s="152"/>
      <c r="LHA59" s="153"/>
      <c r="LHB59" s="154"/>
      <c r="LHC59" s="150"/>
      <c r="LHD59" s="151"/>
      <c r="LHE59" s="152"/>
      <c r="LHF59" s="152"/>
      <c r="LHG59" s="153"/>
      <c r="LHH59" s="154"/>
      <c r="LHI59" s="150"/>
      <c r="LHJ59" s="151"/>
      <c r="LHK59" s="152"/>
      <c r="LHL59" s="152"/>
      <c r="LHM59" s="153"/>
      <c r="LHN59" s="154"/>
      <c r="LHO59" s="150"/>
      <c r="LHP59" s="151"/>
      <c r="LHQ59" s="152"/>
      <c r="LHR59" s="152"/>
      <c r="LHS59" s="153"/>
      <c r="LHT59" s="154"/>
      <c r="LHU59" s="150"/>
      <c r="LHV59" s="151"/>
      <c r="LHW59" s="152"/>
      <c r="LHX59" s="152"/>
      <c r="LHY59" s="153"/>
      <c r="LHZ59" s="154"/>
      <c r="LIA59" s="150"/>
      <c r="LIB59" s="151"/>
      <c r="LIC59" s="152"/>
      <c r="LID59" s="152"/>
      <c r="LIE59" s="153"/>
      <c r="LIF59" s="154"/>
      <c r="LIG59" s="150"/>
      <c r="LIH59" s="151"/>
      <c r="LII59" s="152"/>
      <c r="LIJ59" s="152"/>
      <c r="LIK59" s="153"/>
      <c r="LIL59" s="154"/>
      <c r="LIM59" s="150"/>
      <c r="LIN59" s="151"/>
      <c r="LIO59" s="152"/>
      <c r="LIP59" s="152"/>
      <c r="LIQ59" s="153"/>
      <c r="LIR59" s="154"/>
      <c r="LIS59" s="150"/>
      <c r="LIT59" s="151"/>
      <c r="LIU59" s="152"/>
      <c r="LIV59" s="152"/>
      <c r="LIW59" s="153"/>
      <c r="LIX59" s="154"/>
      <c r="LIY59" s="150"/>
      <c r="LIZ59" s="151"/>
      <c r="LJA59" s="152"/>
      <c r="LJB59" s="152"/>
      <c r="LJC59" s="153"/>
      <c r="LJD59" s="154"/>
      <c r="LJE59" s="150"/>
      <c r="LJF59" s="151"/>
      <c r="LJG59" s="152"/>
      <c r="LJH59" s="152"/>
      <c r="LJI59" s="153"/>
      <c r="LJJ59" s="154"/>
      <c r="LJK59" s="150"/>
      <c r="LJL59" s="151"/>
      <c r="LJM59" s="152"/>
      <c r="LJN59" s="152"/>
      <c r="LJO59" s="153"/>
      <c r="LJP59" s="154"/>
      <c r="LJQ59" s="150"/>
      <c r="LJR59" s="151"/>
      <c r="LJS59" s="152"/>
      <c r="LJT59" s="152"/>
      <c r="LJU59" s="153"/>
      <c r="LJV59" s="154"/>
      <c r="LJW59" s="150"/>
      <c r="LJX59" s="151"/>
      <c r="LJY59" s="152"/>
      <c r="LJZ59" s="152"/>
      <c r="LKA59" s="153"/>
      <c r="LKB59" s="154"/>
      <c r="LKC59" s="150"/>
      <c r="LKD59" s="151"/>
      <c r="LKE59" s="152"/>
      <c r="LKF59" s="152"/>
      <c r="LKG59" s="153"/>
      <c r="LKH59" s="154"/>
      <c r="LKI59" s="150"/>
      <c r="LKJ59" s="151"/>
      <c r="LKK59" s="152"/>
      <c r="LKL59" s="152"/>
      <c r="LKM59" s="153"/>
      <c r="LKN59" s="154"/>
      <c r="LKO59" s="150"/>
      <c r="LKP59" s="151"/>
      <c r="LKQ59" s="152"/>
      <c r="LKR59" s="152"/>
      <c r="LKS59" s="153"/>
      <c r="LKT59" s="154"/>
      <c r="LKU59" s="150"/>
      <c r="LKV59" s="151"/>
      <c r="LKW59" s="152"/>
      <c r="LKX59" s="152"/>
      <c r="LKY59" s="153"/>
      <c r="LKZ59" s="154"/>
      <c r="LLA59" s="150"/>
      <c r="LLB59" s="151"/>
      <c r="LLC59" s="152"/>
      <c r="LLD59" s="152"/>
      <c r="LLE59" s="153"/>
      <c r="LLF59" s="154"/>
      <c r="LLG59" s="150"/>
      <c r="LLH59" s="151"/>
      <c r="LLI59" s="152"/>
      <c r="LLJ59" s="152"/>
      <c r="LLK59" s="153"/>
      <c r="LLL59" s="154"/>
      <c r="LLM59" s="150"/>
      <c r="LLN59" s="151"/>
      <c r="LLO59" s="152"/>
      <c r="LLP59" s="152"/>
      <c r="LLQ59" s="153"/>
      <c r="LLR59" s="154"/>
      <c r="LLS59" s="150"/>
      <c r="LLT59" s="151"/>
      <c r="LLU59" s="152"/>
      <c r="LLV59" s="152"/>
      <c r="LLW59" s="153"/>
      <c r="LLX59" s="154"/>
      <c r="LLY59" s="150"/>
      <c r="LLZ59" s="151"/>
      <c r="LMA59" s="152"/>
      <c r="LMB59" s="152"/>
      <c r="LMC59" s="153"/>
      <c r="LMD59" s="154"/>
      <c r="LME59" s="150"/>
      <c r="LMF59" s="151"/>
      <c r="LMG59" s="152"/>
      <c r="LMH59" s="152"/>
      <c r="LMI59" s="153"/>
      <c r="LMJ59" s="154"/>
      <c r="LMK59" s="150"/>
      <c r="LML59" s="151"/>
      <c r="LMM59" s="152"/>
      <c r="LMN59" s="152"/>
      <c r="LMO59" s="153"/>
      <c r="LMP59" s="154"/>
      <c r="LMQ59" s="150"/>
      <c r="LMR59" s="151"/>
      <c r="LMS59" s="152"/>
      <c r="LMT59" s="152"/>
      <c r="LMU59" s="153"/>
      <c r="LMV59" s="154"/>
      <c r="LMW59" s="150"/>
      <c r="LMX59" s="151"/>
      <c r="LMY59" s="152"/>
      <c r="LMZ59" s="152"/>
      <c r="LNA59" s="153"/>
      <c r="LNB59" s="154"/>
      <c r="LNC59" s="150"/>
      <c r="LND59" s="151"/>
      <c r="LNE59" s="152"/>
      <c r="LNF59" s="152"/>
      <c r="LNG59" s="153"/>
      <c r="LNH59" s="154"/>
      <c r="LNI59" s="150"/>
      <c r="LNJ59" s="151"/>
      <c r="LNK59" s="152"/>
      <c r="LNL59" s="152"/>
      <c r="LNM59" s="153"/>
      <c r="LNN59" s="154"/>
      <c r="LNO59" s="150"/>
      <c r="LNP59" s="151"/>
      <c r="LNQ59" s="152"/>
      <c r="LNR59" s="152"/>
      <c r="LNS59" s="153"/>
      <c r="LNT59" s="154"/>
      <c r="LNU59" s="150"/>
      <c r="LNV59" s="151"/>
      <c r="LNW59" s="152"/>
      <c r="LNX59" s="152"/>
      <c r="LNY59" s="153"/>
      <c r="LNZ59" s="154"/>
      <c r="LOA59" s="150"/>
      <c r="LOB59" s="151"/>
      <c r="LOC59" s="152"/>
      <c r="LOD59" s="152"/>
      <c r="LOE59" s="153"/>
      <c r="LOF59" s="154"/>
      <c r="LOG59" s="150"/>
      <c r="LOH59" s="151"/>
      <c r="LOI59" s="152"/>
      <c r="LOJ59" s="152"/>
      <c r="LOK59" s="153"/>
      <c r="LOL59" s="154"/>
      <c r="LOM59" s="150"/>
      <c r="LON59" s="151"/>
      <c r="LOO59" s="152"/>
      <c r="LOP59" s="152"/>
      <c r="LOQ59" s="153"/>
      <c r="LOR59" s="154"/>
      <c r="LOS59" s="150"/>
      <c r="LOT59" s="151"/>
      <c r="LOU59" s="152"/>
      <c r="LOV59" s="152"/>
      <c r="LOW59" s="153"/>
      <c r="LOX59" s="154"/>
      <c r="LOY59" s="150"/>
      <c r="LOZ59" s="151"/>
      <c r="LPA59" s="152"/>
      <c r="LPB59" s="152"/>
      <c r="LPC59" s="153"/>
      <c r="LPD59" s="154"/>
      <c r="LPE59" s="150"/>
      <c r="LPF59" s="151"/>
      <c r="LPG59" s="152"/>
      <c r="LPH59" s="152"/>
      <c r="LPI59" s="153"/>
      <c r="LPJ59" s="154"/>
      <c r="LPK59" s="150"/>
      <c r="LPL59" s="151"/>
      <c r="LPM59" s="152"/>
      <c r="LPN59" s="152"/>
      <c r="LPO59" s="153"/>
      <c r="LPP59" s="154"/>
      <c r="LPQ59" s="150"/>
      <c r="LPR59" s="151"/>
      <c r="LPS59" s="152"/>
      <c r="LPT59" s="152"/>
      <c r="LPU59" s="153"/>
      <c r="LPV59" s="154"/>
      <c r="LPW59" s="150"/>
      <c r="LPX59" s="151"/>
      <c r="LPY59" s="152"/>
      <c r="LPZ59" s="152"/>
      <c r="LQA59" s="153"/>
      <c r="LQB59" s="154"/>
      <c r="LQC59" s="150"/>
      <c r="LQD59" s="151"/>
      <c r="LQE59" s="152"/>
      <c r="LQF59" s="152"/>
      <c r="LQG59" s="153"/>
      <c r="LQH59" s="154"/>
      <c r="LQI59" s="150"/>
      <c r="LQJ59" s="151"/>
      <c r="LQK59" s="152"/>
      <c r="LQL59" s="152"/>
      <c r="LQM59" s="153"/>
      <c r="LQN59" s="154"/>
      <c r="LQO59" s="150"/>
      <c r="LQP59" s="151"/>
      <c r="LQQ59" s="152"/>
      <c r="LQR59" s="152"/>
      <c r="LQS59" s="153"/>
      <c r="LQT59" s="154"/>
      <c r="LQU59" s="150"/>
      <c r="LQV59" s="151"/>
      <c r="LQW59" s="152"/>
      <c r="LQX59" s="152"/>
      <c r="LQY59" s="153"/>
      <c r="LQZ59" s="154"/>
      <c r="LRA59" s="150"/>
      <c r="LRB59" s="151"/>
      <c r="LRC59" s="152"/>
      <c r="LRD59" s="152"/>
      <c r="LRE59" s="153"/>
      <c r="LRF59" s="154"/>
      <c r="LRG59" s="150"/>
      <c r="LRH59" s="151"/>
      <c r="LRI59" s="152"/>
      <c r="LRJ59" s="152"/>
      <c r="LRK59" s="153"/>
      <c r="LRL59" s="154"/>
      <c r="LRM59" s="150"/>
      <c r="LRN59" s="151"/>
      <c r="LRO59" s="152"/>
      <c r="LRP59" s="152"/>
      <c r="LRQ59" s="153"/>
      <c r="LRR59" s="154"/>
      <c r="LRS59" s="150"/>
      <c r="LRT59" s="151"/>
      <c r="LRU59" s="152"/>
      <c r="LRV59" s="152"/>
      <c r="LRW59" s="153"/>
      <c r="LRX59" s="154"/>
      <c r="LRY59" s="150"/>
      <c r="LRZ59" s="151"/>
      <c r="LSA59" s="152"/>
      <c r="LSB59" s="152"/>
      <c r="LSC59" s="153"/>
      <c r="LSD59" s="154"/>
      <c r="LSE59" s="150"/>
      <c r="LSF59" s="151"/>
      <c r="LSG59" s="152"/>
      <c r="LSH59" s="152"/>
      <c r="LSI59" s="153"/>
      <c r="LSJ59" s="154"/>
      <c r="LSK59" s="150"/>
      <c r="LSL59" s="151"/>
      <c r="LSM59" s="152"/>
      <c r="LSN59" s="152"/>
      <c r="LSO59" s="153"/>
      <c r="LSP59" s="154"/>
      <c r="LSQ59" s="150"/>
      <c r="LSR59" s="151"/>
      <c r="LSS59" s="152"/>
      <c r="LST59" s="152"/>
      <c r="LSU59" s="153"/>
      <c r="LSV59" s="154"/>
      <c r="LSW59" s="150"/>
      <c r="LSX59" s="151"/>
      <c r="LSY59" s="152"/>
      <c r="LSZ59" s="152"/>
      <c r="LTA59" s="153"/>
      <c r="LTB59" s="154"/>
      <c r="LTC59" s="150"/>
      <c r="LTD59" s="151"/>
      <c r="LTE59" s="152"/>
      <c r="LTF59" s="152"/>
      <c r="LTG59" s="153"/>
      <c r="LTH59" s="154"/>
      <c r="LTI59" s="150"/>
      <c r="LTJ59" s="151"/>
      <c r="LTK59" s="152"/>
      <c r="LTL59" s="152"/>
      <c r="LTM59" s="153"/>
      <c r="LTN59" s="154"/>
      <c r="LTO59" s="150"/>
      <c r="LTP59" s="151"/>
      <c r="LTQ59" s="152"/>
      <c r="LTR59" s="152"/>
      <c r="LTS59" s="153"/>
      <c r="LTT59" s="154"/>
      <c r="LTU59" s="150"/>
      <c r="LTV59" s="151"/>
      <c r="LTW59" s="152"/>
      <c r="LTX59" s="152"/>
      <c r="LTY59" s="153"/>
      <c r="LTZ59" s="154"/>
      <c r="LUA59" s="150"/>
      <c r="LUB59" s="151"/>
      <c r="LUC59" s="152"/>
      <c r="LUD59" s="152"/>
      <c r="LUE59" s="153"/>
      <c r="LUF59" s="154"/>
      <c r="LUG59" s="150"/>
      <c r="LUH59" s="151"/>
      <c r="LUI59" s="152"/>
      <c r="LUJ59" s="152"/>
      <c r="LUK59" s="153"/>
      <c r="LUL59" s="154"/>
      <c r="LUM59" s="150"/>
      <c r="LUN59" s="151"/>
      <c r="LUO59" s="152"/>
      <c r="LUP59" s="152"/>
      <c r="LUQ59" s="153"/>
      <c r="LUR59" s="154"/>
      <c r="LUS59" s="150"/>
      <c r="LUT59" s="151"/>
      <c r="LUU59" s="152"/>
      <c r="LUV59" s="152"/>
      <c r="LUW59" s="153"/>
      <c r="LUX59" s="154"/>
      <c r="LUY59" s="150"/>
      <c r="LUZ59" s="151"/>
      <c r="LVA59" s="152"/>
      <c r="LVB59" s="152"/>
      <c r="LVC59" s="153"/>
      <c r="LVD59" s="154"/>
      <c r="LVE59" s="150"/>
      <c r="LVF59" s="151"/>
      <c r="LVG59" s="152"/>
      <c r="LVH59" s="152"/>
      <c r="LVI59" s="153"/>
      <c r="LVJ59" s="154"/>
      <c r="LVK59" s="150"/>
      <c r="LVL59" s="151"/>
      <c r="LVM59" s="152"/>
      <c r="LVN59" s="152"/>
      <c r="LVO59" s="153"/>
      <c r="LVP59" s="154"/>
      <c r="LVQ59" s="150"/>
      <c r="LVR59" s="151"/>
      <c r="LVS59" s="152"/>
      <c r="LVT59" s="152"/>
      <c r="LVU59" s="153"/>
      <c r="LVV59" s="154"/>
      <c r="LVW59" s="150"/>
      <c r="LVX59" s="151"/>
      <c r="LVY59" s="152"/>
      <c r="LVZ59" s="152"/>
      <c r="LWA59" s="153"/>
      <c r="LWB59" s="154"/>
      <c r="LWC59" s="150"/>
      <c r="LWD59" s="151"/>
      <c r="LWE59" s="152"/>
      <c r="LWF59" s="152"/>
      <c r="LWG59" s="153"/>
      <c r="LWH59" s="154"/>
      <c r="LWI59" s="150"/>
      <c r="LWJ59" s="151"/>
      <c r="LWK59" s="152"/>
      <c r="LWL59" s="152"/>
      <c r="LWM59" s="153"/>
      <c r="LWN59" s="154"/>
      <c r="LWO59" s="150"/>
      <c r="LWP59" s="151"/>
      <c r="LWQ59" s="152"/>
      <c r="LWR59" s="152"/>
      <c r="LWS59" s="153"/>
      <c r="LWT59" s="154"/>
      <c r="LWU59" s="150"/>
      <c r="LWV59" s="151"/>
      <c r="LWW59" s="152"/>
      <c r="LWX59" s="152"/>
      <c r="LWY59" s="153"/>
      <c r="LWZ59" s="154"/>
      <c r="LXA59" s="150"/>
      <c r="LXB59" s="151"/>
      <c r="LXC59" s="152"/>
      <c r="LXD59" s="152"/>
      <c r="LXE59" s="153"/>
      <c r="LXF59" s="154"/>
      <c r="LXG59" s="150"/>
      <c r="LXH59" s="151"/>
      <c r="LXI59" s="152"/>
      <c r="LXJ59" s="152"/>
      <c r="LXK59" s="153"/>
      <c r="LXL59" s="154"/>
      <c r="LXM59" s="150"/>
      <c r="LXN59" s="151"/>
      <c r="LXO59" s="152"/>
      <c r="LXP59" s="152"/>
      <c r="LXQ59" s="153"/>
      <c r="LXR59" s="154"/>
      <c r="LXS59" s="150"/>
      <c r="LXT59" s="151"/>
      <c r="LXU59" s="152"/>
      <c r="LXV59" s="152"/>
      <c r="LXW59" s="153"/>
      <c r="LXX59" s="154"/>
      <c r="LXY59" s="150"/>
      <c r="LXZ59" s="151"/>
      <c r="LYA59" s="152"/>
      <c r="LYB59" s="152"/>
      <c r="LYC59" s="153"/>
      <c r="LYD59" s="154"/>
      <c r="LYE59" s="150"/>
      <c r="LYF59" s="151"/>
      <c r="LYG59" s="152"/>
      <c r="LYH59" s="152"/>
      <c r="LYI59" s="153"/>
      <c r="LYJ59" s="154"/>
      <c r="LYK59" s="150"/>
      <c r="LYL59" s="151"/>
      <c r="LYM59" s="152"/>
      <c r="LYN59" s="152"/>
      <c r="LYO59" s="153"/>
      <c r="LYP59" s="154"/>
      <c r="LYQ59" s="150"/>
      <c r="LYR59" s="151"/>
      <c r="LYS59" s="152"/>
      <c r="LYT59" s="152"/>
      <c r="LYU59" s="153"/>
      <c r="LYV59" s="154"/>
      <c r="LYW59" s="150"/>
      <c r="LYX59" s="151"/>
      <c r="LYY59" s="152"/>
      <c r="LYZ59" s="152"/>
      <c r="LZA59" s="153"/>
      <c r="LZB59" s="154"/>
      <c r="LZC59" s="150"/>
      <c r="LZD59" s="151"/>
      <c r="LZE59" s="152"/>
      <c r="LZF59" s="152"/>
      <c r="LZG59" s="153"/>
      <c r="LZH59" s="154"/>
      <c r="LZI59" s="150"/>
      <c r="LZJ59" s="151"/>
      <c r="LZK59" s="152"/>
      <c r="LZL59" s="152"/>
      <c r="LZM59" s="153"/>
      <c r="LZN59" s="154"/>
      <c r="LZO59" s="150"/>
      <c r="LZP59" s="151"/>
      <c r="LZQ59" s="152"/>
      <c r="LZR59" s="152"/>
      <c r="LZS59" s="153"/>
      <c r="LZT59" s="154"/>
      <c r="LZU59" s="150"/>
      <c r="LZV59" s="151"/>
      <c r="LZW59" s="152"/>
      <c r="LZX59" s="152"/>
      <c r="LZY59" s="153"/>
      <c r="LZZ59" s="154"/>
      <c r="MAA59" s="150"/>
      <c r="MAB59" s="151"/>
      <c r="MAC59" s="152"/>
      <c r="MAD59" s="152"/>
      <c r="MAE59" s="153"/>
      <c r="MAF59" s="154"/>
      <c r="MAG59" s="150"/>
      <c r="MAH59" s="151"/>
      <c r="MAI59" s="152"/>
      <c r="MAJ59" s="152"/>
      <c r="MAK59" s="153"/>
      <c r="MAL59" s="154"/>
      <c r="MAM59" s="150"/>
      <c r="MAN59" s="151"/>
      <c r="MAO59" s="152"/>
      <c r="MAP59" s="152"/>
      <c r="MAQ59" s="153"/>
      <c r="MAR59" s="154"/>
      <c r="MAS59" s="150"/>
      <c r="MAT59" s="151"/>
      <c r="MAU59" s="152"/>
      <c r="MAV59" s="152"/>
      <c r="MAW59" s="153"/>
      <c r="MAX59" s="154"/>
      <c r="MAY59" s="150"/>
      <c r="MAZ59" s="151"/>
      <c r="MBA59" s="152"/>
      <c r="MBB59" s="152"/>
      <c r="MBC59" s="153"/>
      <c r="MBD59" s="154"/>
      <c r="MBE59" s="150"/>
      <c r="MBF59" s="151"/>
      <c r="MBG59" s="152"/>
      <c r="MBH59" s="152"/>
      <c r="MBI59" s="153"/>
      <c r="MBJ59" s="154"/>
      <c r="MBK59" s="150"/>
      <c r="MBL59" s="151"/>
      <c r="MBM59" s="152"/>
      <c r="MBN59" s="152"/>
      <c r="MBO59" s="153"/>
      <c r="MBP59" s="154"/>
      <c r="MBQ59" s="150"/>
      <c r="MBR59" s="151"/>
      <c r="MBS59" s="152"/>
      <c r="MBT59" s="152"/>
      <c r="MBU59" s="153"/>
      <c r="MBV59" s="154"/>
      <c r="MBW59" s="150"/>
      <c r="MBX59" s="151"/>
      <c r="MBY59" s="152"/>
      <c r="MBZ59" s="152"/>
      <c r="MCA59" s="153"/>
      <c r="MCB59" s="154"/>
      <c r="MCC59" s="150"/>
      <c r="MCD59" s="151"/>
      <c r="MCE59" s="152"/>
      <c r="MCF59" s="152"/>
      <c r="MCG59" s="153"/>
      <c r="MCH59" s="154"/>
      <c r="MCI59" s="150"/>
      <c r="MCJ59" s="151"/>
      <c r="MCK59" s="152"/>
      <c r="MCL59" s="152"/>
      <c r="MCM59" s="153"/>
      <c r="MCN59" s="154"/>
      <c r="MCO59" s="150"/>
      <c r="MCP59" s="151"/>
      <c r="MCQ59" s="152"/>
      <c r="MCR59" s="152"/>
      <c r="MCS59" s="153"/>
      <c r="MCT59" s="154"/>
      <c r="MCU59" s="150"/>
      <c r="MCV59" s="151"/>
      <c r="MCW59" s="152"/>
      <c r="MCX59" s="152"/>
      <c r="MCY59" s="153"/>
      <c r="MCZ59" s="154"/>
      <c r="MDA59" s="150"/>
      <c r="MDB59" s="151"/>
      <c r="MDC59" s="152"/>
      <c r="MDD59" s="152"/>
      <c r="MDE59" s="153"/>
      <c r="MDF59" s="154"/>
      <c r="MDG59" s="150"/>
      <c r="MDH59" s="151"/>
      <c r="MDI59" s="152"/>
      <c r="MDJ59" s="152"/>
      <c r="MDK59" s="153"/>
      <c r="MDL59" s="154"/>
      <c r="MDM59" s="150"/>
      <c r="MDN59" s="151"/>
      <c r="MDO59" s="152"/>
      <c r="MDP59" s="152"/>
      <c r="MDQ59" s="153"/>
      <c r="MDR59" s="154"/>
      <c r="MDS59" s="150"/>
      <c r="MDT59" s="151"/>
      <c r="MDU59" s="152"/>
      <c r="MDV59" s="152"/>
      <c r="MDW59" s="153"/>
      <c r="MDX59" s="154"/>
      <c r="MDY59" s="150"/>
      <c r="MDZ59" s="151"/>
      <c r="MEA59" s="152"/>
      <c r="MEB59" s="152"/>
      <c r="MEC59" s="153"/>
      <c r="MED59" s="154"/>
      <c r="MEE59" s="150"/>
      <c r="MEF59" s="151"/>
      <c r="MEG59" s="152"/>
      <c r="MEH59" s="152"/>
      <c r="MEI59" s="153"/>
      <c r="MEJ59" s="154"/>
      <c r="MEK59" s="150"/>
      <c r="MEL59" s="151"/>
      <c r="MEM59" s="152"/>
      <c r="MEN59" s="152"/>
      <c r="MEO59" s="153"/>
      <c r="MEP59" s="154"/>
      <c r="MEQ59" s="150"/>
      <c r="MER59" s="151"/>
      <c r="MES59" s="152"/>
      <c r="MET59" s="152"/>
      <c r="MEU59" s="153"/>
      <c r="MEV59" s="154"/>
      <c r="MEW59" s="150"/>
      <c r="MEX59" s="151"/>
      <c r="MEY59" s="152"/>
      <c r="MEZ59" s="152"/>
      <c r="MFA59" s="153"/>
      <c r="MFB59" s="154"/>
      <c r="MFC59" s="150"/>
      <c r="MFD59" s="151"/>
      <c r="MFE59" s="152"/>
      <c r="MFF59" s="152"/>
      <c r="MFG59" s="153"/>
      <c r="MFH59" s="154"/>
      <c r="MFI59" s="150"/>
      <c r="MFJ59" s="151"/>
      <c r="MFK59" s="152"/>
      <c r="MFL59" s="152"/>
      <c r="MFM59" s="153"/>
      <c r="MFN59" s="154"/>
      <c r="MFO59" s="150"/>
      <c r="MFP59" s="151"/>
      <c r="MFQ59" s="152"/>
      <c r="MFR59" s="152"/>
      <c r="MFS59" s="153"/>
      <c r="MFT59" s="154"/>
      <c r="MFU59" s="150"/>
      <c r="MFV59" s="151"/>
      <c r="MFW59" s="152"/>
      <c r="MFX59" s="152"/>
      <c r="MFY59" s="153"/>
      <c r="MFZ59" s="154"/>
      <c r="MGA59" s="150"/>
      <c r="MGB59" s="151"/>
      <c r="MGC59" s="152"/>
      <c r="MGD59" s="152"/>
      <c r="MGE59" s="153"/>
      <c r="MGF59" s="154"/>
      <c r="MGG59" s="150"/>
      <c r="MGH59" s="151"/>
      <c r="MGI59" s="152"/>
      <c r="MGJ59" s="152"/>
      <c r="MGK59" s="153"/>
      <c r="MGL59" s="154"/>
      <c r="MGM59" s="150"/>
      <c r="MGN59" s="151"/>
      <c r="MGO59" s="152"/>
      <c r="MGP59" s="152"/>
      <c r="MGQ59" s="153"/>
      <c r="MGR59" s="154"/>
      <c r="MGS59" s="150"/>
      <c r="MGT59" s="151"/>
      <c r="MGU59" s="152"/>
      <c r="MGV59" s="152"/>
      <c r="MGW59" s="153"/>
      <c r="MGX59" s="154"/>
      <c r="MGY59" s="150"/>
      <c r="MGZ59" s="151"/>
      <c r="MHA59" s="152"/>
      <c r="MHB59" s="152"/>
      <c r="MHC59" s="153"/>
      <c r="MHD59" s="154"/>
      <c r="MHE59" s="150"/>
      <c r="MHF59" s="151"/>
      <c r="MHG59" s="152"/>
      <c r="MHH59" s="152"/>
      <c r="MHI59" s="153"/>
      <c r="MHJ59" s="154"/>
      <c r="MHK59" s="150"/>
      <c r="MHL59" s="151"/>
      <c r="MHM59" s="152"/>
      <c r="MHN59" s="152"/>
      <c r="MHO59" s="153"/>
      <c r="MHP59" s="154"/>
      <c r="MHQ59" s="150"/>
      <c r="MHR59" s="151"/>
      <c r="MHS59" s="152"/>
      <c r="MHT59" s="152"/>
      <c r="MHU59" s="153"/>
      <c r="MHV59" s="154"/>
      <c r="MHW59" s="150"/>
      <c r="MHX59" s="151"/>
      <c r="MHY59" s="152"/>
      <c r="MHZ59" s="152"/>
      <c r="MIA59" s="153"/>
      <c r="MIB59" s="154"/>
      <c r="MIC59" s="150"/>
      <c r="MID59" s="151"/>
      <c r="MIE59" s="152"/>
      <c r="MIF59" s="152"/>
      <c r="MIG59" s="153"/>
      <c r="MIH59" s="154"/>
      <c r="MII59" s="150"/>
      <c r="MIJ59" s="151"/>
      <c r="MIK59" s="152"/>
      <c r="MIL59" s="152"/>
      <c r="MIM59" s="153"/>
      <c r="MIN59" s="154"/>
      <c r="MIO59" s="150"/>
      <c r="MIP59" s="151"/>
      <c r="MIQ59" s="152"/>
      <c r="MIR59" s="152"/>
      <c r="MIS59" s="153"/>
      <c r="MIT59" s="154"/>
      <c r="MIU59" s="150"/>
      <c r="MIV59" s="151"/>
      <c r="MIW59" s="152"/>
      <c r="MIX59" s="152"/>
      <c r="MIY59" s="153"/>
      <c r="MIZ59" s="154"/>
      <c r="MJA59" s="150"/>
      <c r="MJB59" s="151"/>
      <c r="MJC59" s="152"/>
      <c r="MJD59" s="152"/>
      <c r="MJE59" s="153"/>
      <c r="MJF59" s="154"/>
      <c r="MJG59" s="150"/>
      <c r="MJH59" s="151"/>
      <c r="MJI59" s="152"/>
      <c r="MJJ59" s="152"/>
      <c r="MJK59" s="153"/>
      <c r="MJL59" s="154"/>
      <c r="MJM59" s="150"/>
      <c r="MJN59" s="151"/>
      <c r="MJO59" s="152"/>
      <c r="MJP59" s="152"/>
      <c r="MJQ59" s="153"/>
      <c r="MJR59" s="154"/>
      <c r="MJS59" s="150"/>
      <c r="MJT59" s="151"/>
      <c r="MJU59" s="152"/>
      <c r="MJV59" s="152"/>
      <c r="MJW59" s="153"/>
      <c r="MJX59" s="154"/>
      <c r="MJY59" s="150"/>
      <c r="MJZ59" s="151"/>
      <c r="MKA59" s="152"/>
      <c r="MKB59" s="152"/>
      <c r="MKC59" s="153"/>
      <c r="MKD59" s="154"/>
      <c r="MKE59" s="150"/>
      <c r="MKF59" s="151"/>
      <c r="MKG59" s="152"/>
      <c r="MKH59" s="152"/>
      <c r="MKI59" s="153"/>
      <c r="MKJ59" s="154"/>
      <c r="MKK59" s="150"/>
      <c r="MKL59" s="151"/>
      <c r="MKM59" s="152"/>
      <c r="MKN59" s="152"/>
      <c r="MKO59" s="153"/>
      <c r="MKP59" s="154"/>
      <c r="MKQ59" s="150"/>
      <c r="MKR59" s="151"/>
      <c r="MKS59" s="152"/>
      <c r="MKT59" s="152"/>
      <c r="MKU59" s="153"/>
      <c r="MKV59" s="154"/>
      <c r="MKW59" s="150"/>
      <c r="MKX59" s="151"/>
      <c r="MKY59" s="152"/>
      <c r="MKZ59" s="152"/>
      <c r="MLA59" s="153"/>
      <c r="MLB59" s="154"/>
      <c r="MLC59" s="150"/>
      <c r="MLD59" s="151"/>
      <c r="MLE59" s="152"/>
      <c r="MLF59" s="152"/>
      <c r="MLG59" s="153"/>
      <c r="MLH59" s="154"/>
      <c r="MLI59" s="150"/>
      <c r="MLJ59" s="151"/>
      <c r="MLK59" s="152"/>
      <c r="MLL59" s="152"/>
      <c r="MLM59" s="153"/>
      <c r="MLN59" s="154"/>
      <c r="MLO59" s="150"/>
      <c r="MLP59" s="151"/>
      <c r="MLQ59" s="152"/>
      <c r="MLR59" s="152"/>
      <c r="MLS59" s="153"/>
      <c r="MLT59" s="154"/>
      <c r="MLU59" s="150"/>
      <c r="MLV59" s="151"/>
      <c r="MLW59" s="152"/>
      <c r="MLX59" s="152"/>
      <c r="MLY59" s="153"/>
      <c r="MLZ59" s="154"/>
      <c r="MMA59" s="150"/>
      <c r="MMB59" s="151"/>
      <c r="MMC59" s="152"/>
      <c r="MMD59" s="152"/>
      <c r="MME59" s="153"/>
      <c r="MMF59" s="154"/>
      <c r="MMG59" s="150"/>
      <c r="MMH59" s="151"/>
      <c r="MMI59" s="152"/>
      <c r="MMJ59" s="152"/>
      <c r="MMK59" s="153"/>
      <c r="MML59" s="154"/>
      <c r="MMM59" s="150"/>
      <c r="MMN59" s="151"/>
      <c r="MMO59" s="152"/>
      <c r="MMP59" s="152"/>
      <c r="MMQ59" s="153"/>
      <c r="MMR59" s="154"/>
      <c r="MMS59" s="150"/>
      <c r="MMT59" s="151"/>
      <c r="MMU59" s="152"/>
      <c r="MMV59" s="152"/>
      <c r="MMW59" s="153"/>
      <c r="MMX59" s="154"/>
      <c r="MMY59" s="150"/>
      <c r="MMZ59" s="151"/>
      <c r="MNA59" s="152"/>
      <c r="MNB59" s="152"/>
      <c r="MNC59" s="153"/>
      <c r="MND59" s="154"/>
      <c r="MNE59" s="150"/>
      <c r="MNF59" s="151"/>
      <c r="MNG59" s="152"/>
      <c r="MNH59" s="152"/>
      <c r="MNI59" s="153"/>
      <c r="MNJ59" s="154"/>
      <c r="MNK59" s="150"/>
      <c r="MNL59" s="151"/>
      <c r="MNM59" s="152"/>
      <c r="MNN59" s="152"/>
      <c r="MNO59" s="153"/>
      <c r="MNP59" s="154"/>
      <c r="MNQ59" s="150"/>
      <c r="MNR59" s="151"/>
      <c r="MNS59" s="152"/>
      <c r="MNT59" s="152"/>
      <c r="MNU59" s="153"/>
      <c r="MNV59" s="154"/>
      <c r="MNW59" s="150"/>
      <c r="MNX59" s="151"/>
      <c r="MNY59" s="152"/>
      <c r="MNZ59" s="152"/>
      <c r="MOA59" s="153"/>
      <c r="MOB59" s="154"/>
      <c r="MOC59" s="150"/>
      <c r="MOD59" s="151"/>
      <c r="MOE59" s="152"/>
      <c r="MOF59" s="152"/>
      <c r="MOG59" s="153"/>
      <c r="MOH59" s="154"/>
      <c r="MOI59" s="150"/>
      <c r="MOJ59" s="151"/>
      <c r="MOK59" s="152"/>
      <c r="MOL59" s="152"/>
      <c r="MOM59" s="153"/>
      <c r="MON59" s="154"/>
      <c r="MOO59" s="150"/>
      <c r="MOP59" s="151"/>
      <c r="MOQ59" s="152"/>
      <c r="MOR59" s="152"/>
      <c r="MOS59" s="153"/>
      <c r="MOT59" s="154"/>
      <c r="MOU59" s="150"/>
      <c r="MOV59" s="151"/>
      <c r="MOW59" s="152"/>
      <c r="MOX59" s="152"/>
      <c r="MOY59" s="153"/>
      <c r="MOZ59" s="154"/>
      <c r="MPA59" s="150"/>
      <c r="MPB59" s="151"/>
      <c r="MPC59" s="152"/>
      <c r="MPD59" s="152"/>
      <c r="MPE59" s="153"/>
      <c r="MPF59" s="154"/>
      <c r="MPG59" s="150"/>
      <c r="MPH59" s="151"/>
      <c r="MPI59" s="152"/>
      <c r="MPJ59" s="152"/>
      <c r="MPK59" s="153"/>
      <c r="MPL59" s="154"/>
      <c r="MPM59" s="150"/>
      <c r="MPN59" s="151"/>
      <c r="MPO59" s="152"/>
      <c r="MPP59" s="152"/>
      <c r="MPQ59" s="153"/>
      <c r="MPR59" s="154"/>
      <c r="MPS59" s="150"/>
      <c r="MPT59" s="151"/>
      <c r="MPU59" s="152"/>
      <c r="MPV59" s="152"/>
      <c r="MPW59" s="153"/>
      <c r="MPX59" s="154"/>
      <c r="MPY59" s="150"/>
      <c r="MPZ59" s="151"/>
      <c r="MQA59" s="152"/>
      <c r="MQB59" s="152"/>
      <c r="MQC59" s="153"/>
      <c r="MQD59" s="154"/>
      <c r="MQE59" s="150"/>
      <c r="MQF59" s="151"/>
      <c r="MQG59" s="152"/>
      <c r="MQH59" s="152"/>
      <c r="MQI59" s="153"/>
      <c r="MQJ59" s="154"/>
      <c r="MQK59" s="150"/>
      <c r="MQL59" s="151"/>
      <c r="MQM59" s="152"/>
      <c r="MQN59" s="152"/>
      <c r="MQO59" s="153"/>
      <c r="MQP59" s="154"/>
      <c r="MQQ59" s="150"/>
      <c r="MQR59" s="151"/>
      <c r="MQS59" s="152"/>
      <c r="MQT59" s="152"/>
      <c r="MQU59" s="153"/>
      <c r="MQV59" s="154"/>
      <c r="MQW59" s="150"/>
      <c r="MQX59" s="151"/>
      <c r="MQY59" s="152"/>
      <c r="MQZ59" s="152"/>
      <c r="MRA59" s="153"/>
      <c r="MRB59" s="154"/>
      <c r="MRC59" s="150"/>
      <c r="MRD59" s="151"/>
      <c r="MRE59" s="152"/>
      <c r="MRF59" s="152"/>
      <c r="MRG59" s="153"/>
      <c r="MRH59" s="154"/>
      <c r="MRI59" s="150"/>
      <c r="MRJ59" s="151"/>
      <c r="MRK59" s="152"/>
      <c r="MRL59" s="152"/>
      <c r="MRM59" s="153"/>
      <c r="MRN59" s="154"/>
      <c r="MRO59" s="150"/>
      <c r="MRP59" s="151"/>
      <c r="MRQ59" s="152"/>
      <c r="MRR59" s="152"/>
      <c r="MRS59" s="153"/>
      <c r="MRT59" s="154"/>
      <c r="MRU59" s="150"/>
      <c r="MRV59" s="151"/>
      <c r="MRW59" s="152"/>
      <c r="MRX59" s="152"/>
      <c r="MRY59" s="153"/>
      <c r="MRZ59" s="154"/>
      <c r="MSA59" s="150"/>
      <c r="MSB59" s="151"/>
      <c r="MSC59" s="152"/>
      <c r="MSD59" s="152"/>
      <c r="MSE59" s="153"/>
      <c r="MSF59" s="154"/>
      <c r="MSG59" s="150"/>
      <c r="MSH59" s="151"/>
      <c r="MSI59" s="152"/>
      <c r="MSJ59" s="152"/>
      <c r="MSK59" s="153"/>
      <c r="MSL59" s="154"/>
      <c r="MSM59" s="150"/>
      <c r="MSN59" s="151"/>
      <c r="MSO59" s="152"/>
      <c r="MSP59" s="152"/>
      <c r="MSQ59" s="153"/>
      <c r="MSR59" s="154"/>
      <c r="MSS59" s="150"/>
      <c r="MST59" s="151"/>
      <c r="MSU59" s="152"/>
      <c r="MSV59" s="152"/>
      <c r="MSW59" s="153"/>
      <c r="MSX59" s="154"/>
      <c r="MSY59" s="150"/>
      <c r="MSZ59" s="151"/>
      <c r="MTA59" s="152"/>
      <c r="MTB59" s="152"/>
      <c r="MTC59" s="153"/>
      <c r="MTD59" s="154"/>
      <c r="MTE59" s="150"/>
      <c r="MTF59" s="151"/>
      <c r="MTG59" s="152"/>
      <c r="MTH59" s="152"/>
      <c r="MTI59" s="153"/>
      <c r="MTJ59" s="154"/>
      <c r="MTK59" s="150"/>
      <c r="MTL59" s="151"/>
      <c r="MTM59" s="152"/>
      <c r="MTN59" s="152"/>
      <c r="MTO59" s="153"/>
      <c r="MTP59" s="154"/>
      <c r="MTQ59" s="150"/>
      <c r="MTR59" s="151"/>
      <c r="MTS59" s="152"/>
      <c r="MTT59" s="152"/>
      <c r="MTU59" s="153"/>
      <c r="MTV59" s="154"/>
      <c r="MTW59" s="150"/>
      <c r="MTX59" s="151"/>
      <c r="MTY59" s="152"/>
      <c r="MTZ59" s="152"/>
      <c r="MUA59" s="153"/>
      <c r="MUB59" s="154"/>
      <c r="MUC59" s="150"/>
      <c r="MUD59" s="151"/>
      <c r="MUE59" s="152"/>
      <c r="MUF59" s="152"/>
      <c r="MUG59" s="153"/>
      <c r="MUH59" s="154"/>
      <c r="MUI59" s="150"/>
      <c r="MUJ59" s="151"/>
      <c r="MUK59" s="152"/>
      <c r="MUL59" s="152"/>
      <c r="MUM59" s="153"/>
      <c r="MUN59" s="154"/>
      <c r="MUO59" s="150"/>
      <c r="MUP59" s="151"/>
      <c r="MUQ59" s="152"/>
      <c r="MUR59" s="152"/>
      <c r="MUS59" s="153"/>
      <c r="MUT59" s="154"/>
      <c r="MUU59" s="150"/>
      <c r="MUV59" s="151"/>
      <c r="MUW59" s="152"/>
      <c r="MUX59" s="152"/>
      <c r="MUY59" s="153"/>
      <c r="MUZ59" s="154"/>
      <c r="MVA59" s="150"/>
      <c r="MVB59" s="151"/>
      <c r="MVC59" s="152"/>
      <c r="MVD59" s="152"/>
      <c r="MVE59" s="153"/>
      <c r="MVF59" s="154"/>
      <c r="MVG59" s="150"/>
      <c r="MVH59" s="151"/>
      <c r="MVI59" s="152"/>
      <c r="MVJ59" s="152"/>
      <c r="MVK59" s="153"/>
      <c r="MVL59" s="154"/>
      <c r="MVM59" s="150"/>
      <c r="MVN59" s="151"/>
      <c r="MVO59" s="152"/>
      <c r="MVP59" s="152"/>
      <c r="MVQ59" s="153"/>
      <c r="MVR59" s="154"/>
      <c r="MVS59" s="150"/>
      <c r="MVT59" s="151"/>
      <c r="MVU59" s="152"/>
      <c r="MVV59" s="152"/>
      <c r="MVW59" s="153"/>
      <c r="MVX59" s="154"/>
      <c r="MVY59" s="150"/>
      <c r="MVZ59" s="151"/>
      <c r="MWA59" s="152"/>
      <c r="MWB59" s="152"/>
      <c r="MWC59" s="153"/>
      <c r="MWD59" s="154"/>
      <c r="MWE59" s="150"/>
      <c r="MWF59" s="151"/>
      <c r="MWG59" s="152"/>
      <c r="MWH59" s="152"/>
      <c r="MWI59" s="153"/>
      <c r="MWJ59" s="154"/>
      <c r="MWK59" s="150"/>
      <c r="MWL59" s="151"/>
      <c r="MWM59" s="152"/>
      <c r="MWN59" s="152"/>
      <c r="MWO59" s="153"/>
      <c r="MWP59" s="154"/>
      <c r="MWQ59" s="150"/>
      <c r="MWR59" s="151"/>
      <c r="MWS59" s="152"/>
      <c r="MWT59" s="152"/>
      <c r="MWU59" s="153"/>
      <c r="MWV59" s="154"/>
      <c r="MWW59" s="150"/>
      <c r="MWX59" s="151"/>
      <c r="MWY59" s="152"/>
      <c r="MWZ59" s="152"/>
      <c r="MXA59" s="153"/>
      <c r="MXB59" s="154"/>
      <c r="MXC59" s="150"/>
      <c r="MXD59" s="151"/>
      <c r="MXE59" s="152"/>
      <c r="MXF59" s="152"/>
      <c r="MXG59" s="153"/>
      <c r="MXH59" s="154"/>
      <c r="MXI59" s="150"/>
      <c r="MXJ59" s="151"/>
      <c r="MXK59" s="152"/>
      <c r="MXL59" s="152"/>
      <c r="MXM59" s="153"/>
      <c r="MXN59" s="154"/>
      <c r="MXO59" s="150"/>
      <c r="MXP59" s="151"/>
      <c r="MXQ59" s="152"/>
      <c r="MXR59" s="152"/>
      <c r="MXS59" s="153"/>
      <c r="MXT59" s="154"/>
      <c r="MXU59" s="150"/>
      <c r="MXV59" s="151"/>
      <c r="MXW59" s="152"/>
      <c r="MXX59" s="152"/>
      <c r="MXY59" s="153"/>
      <c r="MXZ59" s="154"/>
      <c r="MYA59" s="150"/>
      <c r="MYB59" s="151"/>
      <c r="MYC59" s="152"/>
      <c r="MYD59" s="152"/>
      <c r="MYE59" s="153"/>
      <c r="MYF59" s="154"/>
      <c r="MYG59" s="150"/>
      <c r="MYH59" s="151"/>
      <c r="MYI59" s="152"/>
      <c r="MYJ59" s="152"/>
      <c r="MYK59" s="153"/>
      <c r="MYL59" s="154"/>
      <c r="MYM59" s="150"/>
      <c r="MYN59" s="151"/>
      <c r="MYO59" s="152"/>
      <c r="MYP59" s="152"/>
      <c r="MYQ59" s="153"/>
      <c r="MYR59" s="154"/>
      <c r="MYS59" s="150"/>
      <c r="MYT59" s="151"/>
      <c r="MYU59" s="152"/>
      <c r="MYV59" s="152"/>
      <c r="MYW59" s="153"/>
      <c r="MYX59" s="154"/>
      <c r="MYY59" s="150"/>
      <c r="MYZ59" s="151"/>
      <c r="MZA59" s="152"/>
      <c r="MZB59" s="152"/>
      <c r="MZC59" s="153"/>
      <c r="MZD59" s="154"/>
      <c r="MZE59" s="150"/>
      <c r="MZF59" s="151"/>
      <c r="MZG59" s="152"/>
      <c r="MZH59" s="152"/>
      <c r="MZI59" s="153"/>
      <c r="MZJ59" s="154"/>
      <c r="MZK59" s="150"/>
      <c r="MZL59" s="151"/>
      <c r="MZM59" s="152"/>
      <c r="MZN59" s="152"/>
      <c r="MZO59" s="153"/>
      <c r="MZP59" s="154"/>
      <c r="MZQ59" s="150"/>
      <c r="MZR59" s="151"/>
      <c r="MZS59" s="152"/>
      <c r="MZT59" s="152"/>
      <c r="MZU59" s="153"/>
      <c r="MZV59" s="154"/>
      <c r="MZW59" s="150"/>
      <c r="MZX59" s="151"/>
      <c r="MZY59" s="152"/>
      <c r="MZZ59" s="152"/>
      <c r="NAA59" s="153"/>
      <c r="NAB59" s="154"/>
      <c r="NAC59" s="150"/>
      <c r="NAD59" s="151"/>
      <c r="NAE59" s="152"/>
      <c r="NAF59" s="152"/>
      <c r="NAG59" s="153"/>
      <c r="NAH59" s="154"/>
      <c r="NAI59" s="150"/>
      <c r="NAJ59" s="151"/>
      <c r="NAK59" s="152"/>
      <c r="NAL59" s="152"/>
      <c r="NAM59" s="153"/>
      <c r="NAN59" s="154"/>
      <c r="NAO59" s="150"/>
      <c r="NAP59" s="151"/>
      <c r="NAQ59" s="152"/>
      <c r="NAR59" s="152"/>
      <c r="NAS59" s="153"/>
      <c r="NAT59" s="154"/>
      <c r="NAU59" s="150"/>
      <c r="NAV59" s="151"/>
      <c r="NAW59" s="152"/>
      <c r="NAX59" s="152"/>
      <c r="NAY59" s="153"/>
      <c r="NAZ59" s="154"/>
      <c r="NBA59" s="150"/>
      <c r="NBB59" s="151"/>
      <c r="NBC59" s="152"/>
      <c r="NBD59" s="152"/>
      <c r="NBE59" s="153"/>
      <c r="NBF59" s="154"/>
      <c r="NBG59" s="150"/>
      <c r="NBH59" s="151"/>
      <c r="NBI59" s="152"/>
      <c r="NBJ59" s="152"/>
      <c r="NBK59" s="153"/>
      <c r="NBL59" s="154"/>
      <c r="NBM59" s="150"/>
      <c r="NBN59" s="151"/>
      <c r="NBO59" s="152"/>
      <c r="NBP59" s="152"/>
      <c r="NBQ59" s="153"/>
      <c r="NBR59" s="154"/>
      <c r="NBS59" s="150"/>
      <c r="NBT59" s="151"/>
      <c r="NBU59" s="152"/>
      <c r="NBV59" s="152"/>
      <c r="NBW59" s="153"/>
      <c r="NBX59" s="154"/>
      <c r="NBY59" s="150"/>
      <c r="NBZ59" s="151"/>
      <c r="NCA59" s="152"/>
      <c r="NCB59" s="152"/>
      <c r="NCC59" s="153"/>
      <c r="NCD59" s="154"/>
      <c r="NCE59" s="150"/>
      <c r="NCF59" s="151"/>
      <c r="NCG59" s="152"/>
      <c r="NCH59" s="152"/>
      <c r="NCI59" s="153"/>
      <c r="NCJ59" s="154"/>
      <c r="NCK59" s="150"/>
      <c r="NCL59" s="151"/>
      <c r="NCM59" s="152"/>
      <c r="NCN59" s="152"/>
      <c r="NCO59" s="153"/>
      <c r="NCP59" s="154"/>
      <c r="NCQ59" s="150"/>
      <c r="NCR59" s="151"/>
      <c r="NCS59" s="152"/>
      <c r="NCT59" s="152"/>
      <c r="NCU59" s="153"/>
      <c r="NCV59" s="154"/>
      <c r="NCW59" s="150"/>
      <c r="NCX59" s="151"/>
      <c r="NCY59" s="152"/>
      <c r="NCZ59" s="152"/>
      <c r="NDA59" s="153"/>
      <c r="NDB59" s="154"/>
      <c r="NDC59" s="150"/>
      <c r="NDD59" s="151"/>
      <c r="NDE59" s="152"/>
      <c r="NDF59" s="152"/>
      <c r="NDG59" s="153"/>
      <c r="NDH59" s="154"/>
      <c r="NDI59" s="150"/>
      <c r="NDJ59" s="151"/>
      <c r="NDK59" s="152"/>
      <c r="NDL59" s="152"/>
      <c r="NDM59" s="153"/>
      <c r="NDN59" s="154"/>
      <c r="NDO59" s="150"/>
      <c r="NDP59" s="151"/>
      <c r="NDQ59" s="152"/>
      <c r="NDR59" s="152"/>
      <c r="NDS59" s="153"/>
      <c r="NDT59" s="154"/>
      <c r="NDU59" s="150"/>
      <c r="NDV59" s="151"/>
      <c r="NDW59" s="152"/>
      <c r="NDX59" s="152"/>
      <c r="NDY59" s="153"/>
      <c r="NDZ59" s="154"/>
      <c r="NEA59" s="150"/>
      <c r="NEB59" s="151"/>
      <c r="NEC59" s="152"/>
      <c r="NED59" s="152"/>
      <c r="NEE59" s="153"/>
      <c r="NEF59" s="154"/>
      <c r="NEG59" s="150"/>
      <c r="NEH59" s="151"/>
      <c r="NEI59" s="152"/>
      <c r="NEJ59" s="152"/>
      <c r="NEK59" s="153"/>
      <c r="NEL59" s="154"/>
      <c r="NEM59" s="150"/>
      <c r="NEN59" s="151"/>
      <c r="NEO59" s="152"/>
      <c r="NEP59" s="152"/>
      <c r="NEQ59" s="153"/>
      <c r="NER59" s="154"/>
      <c r="NES59" s="150"/>
      <c r="NET59" s="151"/>
      <c r="NEU59" s="152"/>
      <c r="NEV59" s="152"/>
      <c r="NEW59" s="153"/>
      <c r="NEX59" s="154"/>
      <c r="NEY59" s="150"/>
      <c r="NEZ59" s="151"/>
      <c r="NFA59" s="152"/>
      <c r="NFB59" s="152"/>
      <c r="NFC59" s="153"/>
      <c r="NFD59" s="154"/>
      <c r="NFE59" s="150"/>
      <c r="NFF59" s="151"/>
      <c r="NFG59" s="152"/>
      <c r="NFH59" s="152"/>
      <c r="NFI59" s="153"/>
      <c r="NFJ59" s="154"/>
      <c r="NFK59" s="150"/>
      <c r="NFL59" s="151"/>
      <c r="NFM59" s="152"/>
      <c r="NFN59" s="152"/>
      <c r="NFO59" s="153"/>
      <c r="NFP59" s="154"/>
      <c r="NFQ59" s="150"/>
      <c r="NFR59" s="151"/>
      <c r="NFS59" s="152"/>
      <c r="NFT59" s="152"/>
      <c r="NFU59" s="153"/>
      <c r="NFV59" s="154"/>
      <c r="NFW59" s="150"/>
      <c r="NFX59" s="151"/>
      <c r="NFY59" s="152"/>
      <c r="NFZ59" s="152"/>
      <c r="NGA59" s="153"/>
      <c r="NGB59" s="154"/>
      <c r="NGC59" s="150"/>
      <c r="NGD59" s="151"/>
      <c r="NGE59" s="152"/>
      <c r="NGF59" s="152"/>
      <c r="NGG59" s="153"/>
      <c r="NGH59" s="154"/>
      <c r="NGI59" s="150"/>
      <c r="NGJ59" s="151"/>
      <c r="NGK59" s="152"/>
      <c r="NGL59" s="152"/>
      <c r="NGM59" s="153"/>
      <c r="NGN59" s="154"/>
      <c r="NGO59" s="150"/>
      <c r="NGP59" s="151"/>
      <c r="NGQ59" s="152"/>
      <c r="NGR59" s="152"/>
      <c r="NGS59" s="153"/>
      <c r="NGT59" s="154"/>
      <c r="NGU59" s="150"/>
      <c r="NGV59" s="151"/>
      <c r="NGW59" s="152"/>
      <c r="NGX59" s="152"/>
      <c r="NGY59" s="153"/>
      <c r="NGZ59" s="154"/>
      <c r="NHA59" s="150"/>
      <c r="NHB59" s="151"/>
      <c r="NHC59" s="152"/>
      <c r="NHD59" s="152"/>
      <c r="NHE59" s="153"/>
      <c r="NHF59" s="154"/>
      <c r="NHG59" s="150"/>
      <c r="NHH59" s="151"/>
      <c r="NHI59" s="152"/>
      <c r="NHJ59" s="152"/>
      <c r="NHK59" s="153"/>
      <c r="NHL59" s="154"/>
      <c r="NHM59" s="150"/>
      <c r="NHN59" s="151"/>
      <c r="NHO59" s="152"/>
      <c r="NHP59" s="152"/>
      <c r="NHQ59" s="153"/>
      <c r="NHR59" s="154"/>
      <c r="NHS59" s="150"/>
      <c r="NHT59" s="151"/>
      <c r="NHU59" s="152"/>
      <c r="NHV59" s="152"/>
      <c r="NHW59" s="153"/>
      <c r="NHX59" s="154"/>
      <c r="NHY59" s="150"/>
      <c r="NHZ59" s="151"/>
      <c r="NIA59" s="152"/>
      <c r="NIB59" s="152"/>
      <c r="NIC59" s="153"/>
      <c r="NID59" s="154"/>
      <c r="NIE59" s="150"/>
      <c r="NIF59" s="151"/>
      <c r="NIG59" s="152"/>
      <c r="NIH59" s="152"/>
      <c r="NII59" s="153"/>
      <c r="NIJ59" s="154"/>
      <c r="NIK59" s="150"/>
      <c r="NIL59" s="151"/>
      <c r="NIM59" s="152"/>
      <c r="NIN59" s="152"/>
      <c r="NIO59" s="153"/>
      <c r="NIP59" s="154"/>
      <c r="NIQ59" s="150"/>
      <c r="NIR59" s="151"/>
      <c r="NIS59" s="152"/>
      <c r="NIT59" s="152"/>
      <c r="NIU59" s="153"/>
      <c r="NIV59" s="154"/>
      <c r="NIW59" s="150"/>
      <c r="NIX59" s="151"/>
      <c r="NIY59" s="152"/>
      <c r="NIZ59" s="152"/>
      <c r="NJA59" s="153"/>
      <c r="NJB59" s="154"/>
      <c r="NJC59" s="150"/>
      <c r="NJD59" s="151"/>
      <c r="NJE59" s="152"/>
      <c r="NJF59" s="152"/>
      <c r="NJG59" s="153"/>
      <c r="NJH59" s="154"/>
      <c r="NJI59" s="150"/>
      <c r="NJJ59" s="151"/>
      <c r="NJK59" s="152"/>
      <c r="NJL59" s="152"/>
      <c r="NJM59" s="153"/>
      <c r="NJN59" s="154"/>
      <c r="NJO59" s="150"/>
      <c r="NJP59" s="151"/>
      <c r="NJQ59" s="152"/>
      <c r="NJR59" s="152"/>
      <c r="NJS59" s="153"/>
      <c r="NJT59" s="154"/>
      <c r="NJU59" s="150"/>
      <c r="NJV59" s="151"/>
      <c r="NJW59" s="152"/>
      <c r="NJX59" s="152"/>
      <c r="NJY59" s="153"/>
      <c r="NJZ59" s="154"/>
      <c r="NKA59" s="150"/>
      <c r="NKB59" s="151"/>
      <c r="NKC59" s="152"/>
      <c r="NKD59" s="152"/>
      <c r="NKE59" s="153"/>
      <c r="NKF59" s="154"/>
      <c r="NKG59" s="150"/>
      <c r="NKH59" s="151"/>
      <c r="NKI59" s="152"/>
      <c r="NKJ59" s="152"/>
      <c r="NKK59" s="153"/>
      <c r="NKL59" s="154"/>
      <c r="NKM59" s="150"/>
      <c r="NKN59" s="151"/>
      <c r="NKO59" s="152"/>
      <c r="NKP59" s="152"/>
      <c r="NKQ59" s="153"/>
      <c r="NKR59" s="154"/>
      <c r="NKS59" s="150"/>
      <c r="NKT59" s="151"/>
      <c r="NKU59" s="152"/>
      <c r="NKV59" s="152"/>
      <c r="NKW59" s="153"/>
      <c r="NKX59" s="154"/>
      <c r="NKY59" s="150"/>
      <c r="NKZ59" s="151"/>
      <c r="NLA59" s="152"/>
      <c r="NLB59" s="152"/>
      <c r="NLC59" s="153"/>
      <c r="NLD59" s="154"/>
      <c r="NLE59" s="150"/>
      <c r="NLF59" s="151"/>
      <c r="NLG59" s="152"/>
      <c r="NLH59" s="152"/>
      <c r="NLI59" s="153"/>
      <c r="NLJ59" s="154"/>
      <c r="NLK59" s="150"/>
      <c r="NLL59" s="151"/>
      <c r="NLM59" s="152"/>
      <c r="NLN59" s="152"/>
      <c r="NLO59" s="153"/>
      <c r="NLP59" s="154"/>
      <c r="NLQ59" s="150"/>
      <c r="NLR59" s="151"/>
      <c r="NLS59" s="152"/>
      <c r="NLT59" s="152"/>
      <c r="NLU59" s="153"/>
      <c r="NLV59" s="154"/>
      <c r="NLW59" s="150"/>
      <c r="NLX59" s="151"/>
      <c r="NLY59" s="152"/>
      <c r="NLZ59" s="152"/>
      <c r="NMA59" s="153"/>
      <c r="NMB59" s="154"/>
      <c r="NMC59" s="150"/>
      <c r="NMD59" s="151"/>
      <c r="NME59" s="152"/>
      <c r="NMF59" s="152"/>
      <c r="NMG59" s="153"/>
      <c r="NMH59" s="154"/>
      <c r="NMI59" s="150"/>
      <c r="NMJ59" s="151"/>
      <c r="NMK59" s="152"/>
      <c r="NML59" s="152"/>
      <c r="NMM59" s="153"/>
      <c r="NMN59" s="154"/>
      <c r="NMO59" s="150"/>
      <c r="NMP59" s="151"/>
      <c r="NMQ59" s="152"/>
      <c r="NMR59" s="152"/>
      <c r="NMS59" s="153"/>
      <c r="NMT59" s="154"/>
      <c r="NMU59" s="150"/>
      <c r="NMV59" s="151"/>
      <c r="NMW59" s="152"/>
      <c r="NMX59" s="152"/>
      <c r="NMY59" s="153"/>
      <c r="NMZ59" s="154"/>
      <c r="NNA59" s="150"/>
      <c r="NNB59" s="151"/>
      <c r="NNC59" s="152"/>
      <c r="NND59" s="152"/>
      <c r="NNE59" s="153"/>
      <c r="NNF59" s="154"/>
      <c r="NNG59" s="150"/>
      <c r="NNH59" s="151"/>
      <c r="NNI59" s="152"/>
      <c r="NNJ59" s="152"/>
      <c r="NNK59" s="153"/>
      <c r="NNL59" s="154"/>
      <c r="NNM59" s="150"/>
      <c r="NNN59" s="151"/>
      <c r="NNO59" s="152"/>
      <c r="NNP59" s="152"/>
      <c r="NNQ59" s="153"/>
      <c r="NNR59" s="154"/>
      <c r="NNS59" s="150"/>
      <c r="NNT59" s="151"/>
      <c r="NNU59" s="152"/>
      <c r="NNV59" s="152"/>
      <c r="NNW59" s="153"/>
      <c r="NNX59" s="154"/>
      <c r="NNY59" s="150"/>
      <c r="NNZ59" s="151"/>
      <c r="NOA59" s="152"/>
      <c r="NOB59" s="152"/>
      <c r="NOC59" s="153"/>
      <c r="NOD59" s="154"/>
      <c r="NOE59" s="150"/>
      <c r="NOF59" s="151"/>
      <c r="NOG59" s="152"/>
      <c r="NOH59" s="152"/>
      <c r="NOI59" s="153"/>
      <c r="NOJ59" s="154"/>
      <c r="NOK59" s="150"/>
      <c r="NOL59" s="151"/>
      <c r="NOM59" s="152"/>
      <c r="NON59" s="152"/>
      <c r="NOO59" s="153"/>
      <c r="NOP59" s="154"/>
      <c r="NOQ59" s="150"/>
      <c r="NOR59" s="151"/>
      <c r="NOS59" s="152"/>
      <c r="NOT59" s="152"/>
      <c r="NOU59" s="153"/>
      <c r="NOV59" s="154"/>
      <c r="NOW59" s="150"/>
      <c r="NOX59" s="151"/>
      <c r="NOY59" s="152"/>
      <c r="NOZ59" s="152"/>
      <c r="NPA59" s="153"/>
      <c r="NPB59" s="154"/>
      <c r="NPC59" s="150"/>
      <c r="NPD59" s="151"/>
      <c r="NPE59" s="152"/>
      <c r="NPF59" s="152"/>
      <c r="NPG59" s="153"/>
      <c r="NPH59" s="154"/>
      <c r="NPI59" s="150"/>
      <c r="NPJ59" s="151"/>
      <c r="NPK59" s="152"/>
      <c r="NPL59" s="152"/>
      <c r="NPM59" s="153"/>
      <c r="NPN59" s="154"/>
      <c r="NPO59" s="150"/>
      <c r="NPP59" s="151"/>
      <c r="NPQ59" s="152"/>
      <c r="NPR59" s="152"/>
      <c r="NPS59" s="153"/>
      <c r="NPT59" s="154"/>
      <c r="NPU59" s="150"/>
      <c r="NPV59" s="151"/>
      <c r="NPW59" s="152"/>
      <c r="NPX59" s="152"/>
      <c r="NPY59" s="153"/>
      <c r="NPZ59" s="154"/>
      <c r="NQA59" s="150"/>
      <c r="NQB59" s="151"/>
      <c r="NQC59" s="152"/>
      <c r="NQD59" s="152"/>
      <c r="NQE59" s="153"/>
      <c r="NQF59" s="154"/>
      <c r="NQG59" s="150"/>
      <c r="NQH59" s="151"/>
      <c r="NQI59" s="152"/>
      <c r="NQJ59" s="152"/>
      <c r="NQK59" s="153"/>
      <c r="NQL59" s="154"/>
      <c r="NQM59" s="150"/>
      <c r="NQN59" s="151"/>
      <c r="NQO59" s="152"/>
      <c r="NQP59" s="152"/>
      <c r="NQQ59" s="153"/>
      <c r="NQR59" s="154"/>
      <c r="NQS59" s="150"/>
      <c r="NQT59" s="151"/>
      <c r="NQU59" s="152"/>
      <c r="NQV59" s="152"/>
      <c r="NQW59" s="153"/>
      <c r="NQX59" s="154"/>
      <c r="NQY59" s="150"/>
      <c r="NQZ59" s="151"/>
      <c r="NRA59" s="152"/>
      <c r="NRB59" s="152"/>
      <c r="NRC59" s="153"/>
      <c r="NRD59" s="154"/>
      <c r="NRE59" s="150"/>
      <c r="NRF59" s="151"/>
      <c r="NRG59" s="152"/>
      <c r="NRH59" s="152"/>
      <c r="NRI59" s="153"/>
      <c r="NRJ59" s="154"/>
      <c r="NRK59" s="150"/>
      <c r="NRL59" s="151"/>
      <c r="NRM59" s="152"/>
      <c r="NRN59" s="152"/>
      <c r="NRO59" s="153"/>
      <c r="NRP59" s="154"/>
      <c r="NRQ59" s="150"/>
      <c r="NRR59" s="151"/>
      <c r="NRS59" s="152"/>
      <c r="NRT59" s="152"/>
      <c r="NRU59" s="153"/>
      <c r="NRV59" s="154"/>
      <c r="NRW59" s="150"/>
      <c r="NRX59" s="151"/>
      <c r="NRY59" s="152"/>
      <c r="NRZ59" s="152"/>
      <c r="NSA59" s="153"/>
      <c r="NSB59" s="154"/>
      <c r="NSC59" s="150"/>
      <c r="NSD59" s="151"/>
      <c r="NSE59" s="152"/>
      <c r="NSF59" s="152"/>
      <c r="NSG59" s="153"/>
      <c r="NSH59" s="154"/>
      <c r="NSI59" s="150"/>
      <c r="NSJ59" s="151"/>
      <c r="NSK59" s="152"/>
      <c r="NSL59" s="152"/>
      <c r="NSM59" s="153"/>
      <c r="NSN59" s="154"/>
      <c r="NSO59" s="150"/>
      <c r="NSP59" s="151"/>
      <c r="NSQ59" s="152"/>
      <c r="NSR59" s="152"/>
      <c r="NSS59" s="153"/>
      <c r="NST59" s="154"/>
      <c r="NSU59" s="150"/>
      <c r="NSV59" s="151"/>
      <c r="NSW59" s="152"/>
      <c r="NSX59" s="152"/>
      <c r="NSY59" s="153"/>
      <c r="NSZ59" s="154"/>
      <c r="NTA59" s="150"/>
      <c r="NTB59" s="151"/>
      <c r="NTC59" s="152"/>
      <c r="NTD59" s="152"/>
      <c r="NTE59" s="153"/>
      <c r="NTF59" s="154"/>
      <c r="NTG59" s="150"/>
      <c r="NTH59" s="151"/>
      <c r="NTI59" s="152"/>
      <c r="NTJ59" s="152"/>
      <c r="NTK59" s="153"/>
      <c r="NTL59" s="154"/>
      <c r="NTM59" s="150"/>
      <c r="NTN59" s="151"/>
      <c r="NTO59" s="152"/>
      <c r="NTP59" s="152"/>
      <c r="NTQ59" s="153"/>
      <c r="NTR59" s="154"/>
      <c r="NTS59" s="150"/>
      <c r="NTT59" s="151"/>
      <c r="NTU59" s="152"/>
      <c r="NTV59" s="152"/>
      <c r="NTW59" s="153"/>
      <c r="NTX59" s="154"/>
      <c r="NTY59" s="150"/>
      <c r="NTZ59" s="151"/>
      <c r="NUA59" s="152"/>
      <c r="NUB59" s="152"/>
      <c r="NUC59" s="153"/>
      <c r="NUD59" s="154"/>
      <c r="NUE59" s="150"/>
      <c r="NUF59" s="151"/>
      <c r="NUG59" s="152"/>
      <c r="NUH59" s="152"/>
      <c r="NUI59" s="153"/>
      <c r="NUJ59" s="154"/>
      <c r="NUK59" s="150"/>
      <c r="NUL59" s="151"/>
      <c r="NUM59" s="152"/>
      <c r="NUN59" s="152"/>
      <c r="NUO59" s="153"/>
      <c r="NUP59" s="154"/>
      <c r="NUQ59" s="150"/>
      <c r="NUR59" s="151"/>
      <c r="NUS59" s="152"/>
      <c r="NUT59" s="152"/>
      <c r="NUU59" s="153"/>
      <c r="NUV59" s="154"/>
      <c r="NUW59" s="150"/>
      <c r="NUX59" s="151"/>
      <c r="NUY59" s="152"/>
      <c r="NUZ59" s="152"/>
      <c r="NVA59" s="153"/>
      <c r="NVB59" s="154"/>
      <c r="NVC59" s="150"/>
      <c r="NVD59" s="151"/>
      <c r="NVE59" s="152"/>
      <c r="NVF59" s="152"/>
      <c r="NVG59" s="153"/>
      <c r="NVH59" s="154"/>
      <c r="NVI59" s="150"/>
      <c r="NVJ59" s="151"/>
      <c r="NVK59" s="152"/>
      <c r="NVL59" s="152"/>
      <c r="NVM59" s="153"/>
      <c r="NVN59" s="154"/>
      <c r="NVO59" s="150"/>
      <c r="NVP59" s="151"/>
      <c r="NVQ59" s="152"/>
      <c r="NVR59" s="152"/>
      <c r="NVS59" s="153"/>
      <c r="NVT59" s="154"/>
      <c r="NVU59" s="150"/>
      <c r="NVV59" s="151"/>
      <c r="NVW59" s="152"/>
      <c r="NVX59" s="152"/>
      <c r="NVY59" s="153"/>
      <c r="NVZ59" s="154"/>
      <c r="NWA59" s="150"/>
      <c r="NWB59" s="151"/>
      <c r="NWC59" s="152"/>
      <c r="NWD59" s="152"/>
      <c r="NWE59" s="153"/>
      <c r="NWF59" s="154"/>
      <c r="NWG59" s="150"/>
      <c r="NWH59" s="151"/>
      <c r="NWI59" s="152"/>
      <c r="NWJ59" s="152"/>
      <c r="NWK59" s="153"/>
      <c r="NWL59" s="154"/>
      <c r="NWM59" s="150"/>
      <c r="NWN59" s="151"/>
      <c r="NWO59" s="152"/>
      <c r="NWP59" s="152"/>
      <c r="NWQ59" s="153"/>
      <c r="NWR59" s="154"/>
      <c r="NWS59" s="150"/>
      <c r="NWT59" s="151"/>
      <c r="NWU59" s="152"/>
      <c r="NWV59" s="152"/>
      <c r="NWW59" s="153"/>
      <c r="NWX59" s="154"/>
      <c r="NWY59" s="150"/>
      <c r="NWZ59" s="151"/>
      <c r="NXA59" s="152"/>
      <c r="NXB59" s="152"/>
      <c r="NXC59" s="153"/>
      <c r="NXD59" s="154"/>
      <c r="NXE59" s="150"/>
      <c r="NXF59" s="151"/>
      <c r="NXG59" s="152"/>
      <c r="NXH59" s="152"/>
      <c r="NXI59" s="153"/>
      <c r="NXJ59" s="154"/>
      <c r="NXK59" s="150"/>
      <c r="NXL59" s="151"/>
      <c r="NXM59" s="152"/>
      <c r="NXN59" s="152"/>
      <c r="NXO59" s="153"/>
      <c r="NXP59" s="154"/>
      <c r="NXQ59" s="150"/>
      <c r="NXR59" s="151"/>
      <c r="NXS59" s="152"/>
      <c r="NXT59" s="152"/>
      <c r="NXU59" s="153"/>
      <c r="NXV59" s="154"/>
      <c r="NXW59" s="150"/>
      <c r="NXX59" s="151"/>
      <c r="NXY59" s="152"/>
      <c r="NXZ59" s="152"/>
      <c r="NYA59" s="153"/>
      <c r="NYB59" s="154"/>
      <c r="NYC59" s="150"/>
      <c r="NYD59" s="151"/>
      <c r="NYE59" s="152"/>
      <c r="NYF59" s="152"/>
      <c r="NYG59" s="153"/>
      <c r="NYH59" s="154"/>
      <c r="NYI59" s="150"/>
      <c r="NYJ59" s="151"/>
      <c r="NYK59" s="152"/>
      <c r="NYL59" s="152"/>
      <c r="NYM59" s="153"/>
      <c r="NYN59" s="154"/>
      <c r="NYO59" s="150"/>
      <c r="NYP59" s="151"/>
      <c r="NYQ59" s="152"/>
      <c r="NYR59" s="152"/>
      <c r="NYS59" s="153"/>
      <c r="NYT59" s="154"/>
      <c r="NYU59" s="150"/>
      <c r="NYV59" s="151"/>
      <c r="NYW59" s="152"/>
      <c r="NYX59" s="152"/>
      <c r="NYY59" s="153"/>
      <c r="NYZ59" s="154"/>
      <c r="NZA59" s="150"/>
      <c r="NZB59" s="151"/>
      <c r="NZC59" s="152"/>
      <c r="NZD59" s="152"/>
      <c r="NZE59" s="153"/>
      <c r="NZF59" s="154"/>
      <c r="NZG59" s="150"/>
      <c r="NZH59" s="151"/>
      <c r="NZI59" s="152"/>
      <c r="NZJ59" s="152"/>
      <c r="NZK59" s="153"/>
      <c r="NZL59" s="154"/>
      <c r="NZM59" s="150"/>
      <c r="NZN59" s="151"/>
      <c r="NZO59" s="152"/>
      <c r="NZP59" s="152"/>
      <c r="NZQ59" s="153"/>
      <c r="NZR59" s="154"/>
      <c r="NZS59" s="150"/>
      <c r="NZT59" s="151"/>
      <c r="NZU59" s="152"/>
      <c r="NZV59" s="152"/>
      <c r="NZW59" s="153"/>
      <c r="NZX59" s="154"/>
      <c r="NZY59" s="150"/>
      <c r="NZZ59" s="151"/>
      <c r="OAA59" s="152"/>
      <c r="OAB59" s="152"/>
      <c r="OAC59" s="153"/>
      <c r="OAD59" s="154"/>
      <c r="OAE59" s="150"/>
      <c r="OAF59" s="151"/>
      <c r="OAG59" s="152"/>
      <c r="OAH59" s="152"/>
      <c r="OAI59" s="153"/>
      <c r="OAJ59" s="154"/>
      <c r="OAK59" s="150"/>
      <c r="OAL59" s="151"/>
      <c r="OAM59" s="152"/>
      <c r="OAN59" s="152"/>
      <c r="OAO59" s="153"/>
      <c r="OAP59" s="154"/>
      <c r="OAQ59" s="150"/>
      <c r="OAR59" s="151"/>
      <c r="OAS59" s="152"/>
      <c r="OAT59" s="152"/>
      <c r="OAU59" s="153"/>
      <c r="OAV59" s="154"/>
      <c r="OAW59" s="150"/>
      <c r="OAX59" s="151"/>
      <c r="OAY59" s="152"/>
      <c r="OAZ59" s="152"/>
      <c r="OBA59" s="153"/>
      <c r="OBB59" s="154"/>
      <c r="OBC59" s="150"/>
      <c r="OBD59" s="151"/>
      <c r="OBE59" s="152"/>
      <c r="OBF59" s="152"/>
      <c r="OBG59" s="153"/>
      <c r="OBH59" s="154"/>
      <c r="OBI59" s="150"/>
      <c r="OBJ59" s="151"/>
      <c r="OBK59" s="152"/>
      <c r="OBL59" s="152"/>
      <c r="OBM59" s="153"/>
      <c r="OBN59" s="154"/>
      <c r="OBO59" s="150"/>
      <c r="OBP59" s="151"/>
      <c r="OBQ59" s="152"/>
      <c r="OBR59" s="152"/>
      <c r="OBS59" s="153"/>
      <c r="OBT59" s="154"/>
      <c r="OBU59" s="150"/>
      <c r="OBV59" s="151"/>
      <c r="OBW59" s="152"/>
      <c r="OBX59" s="152"/>
      <c r="OBY59" s="153"/>
      <c r="OBZ59" s="154"/>
      <c r="OCA59" s="150"/>
      <c r="OCB59" s="151"/>
      <c r="OCC59" s="152"/>
      <c r="OCD59" s="152"/>
      <c r="OCE59" s="153"/>
      <c r="OCF59" s="154"/>
      <c r="OCG59" s="150"/>
      <c r="OCH59" s="151"/>
      <c r="OCI59" s="152"/>
      <c r="OCJ59" s="152"/>
      <c r="OCK59" s="153"/>
      <c r="OCL59" s="154"/>
      <c r="OCM59" s="150"/>
      <c r="OCN59" s="151"/>
      <c r="OCO59" s="152"/>
      <c r="OCP59" s="152"/>
      <c r="OCQ59" s="153"/>
      <c r="OCR59" s="154"/>
      <c r="OCS59" s="150"/>
      <c r="OCT59" s="151"/>
      <c r="OCU59" s="152"/>
      <c r="OCV59" s="152"/>
      <c r="OCW59" s="153"/>
      <c r="OCX59" s="154"/>
      <c r="OCY59" s="150"/>
      <c r="OCZ59" s="151"/>
      <c r="ODA59" s="152"/>
      <c r="ODB59" s="152"/>
      <c r="ODC59" s="153"/>
      <c r="ODD59" s="154"/>
      <c r="ODE59" s="150"/>
      <c r="ODF59" s="151"/>
      <c r="ODG59" s="152"/>
      <c r="ODH59" s="152"/>
      <c r="ODI59" s="153"/>
      <c r="ODJ59" s="154"/>
      <c r="ODK59" s="150"/>
      <c r="ODL59" s="151"/>
      <c r="ODM59" s="152"/>
      <c r="ODN59" s="152"/>
      <c r="ODO59" s="153"/>
      <c r="ODP59" s="154"/>
      <c r="ODQ59" s="150"/>
      <c r="ODR59" s="151"/>
      <c r="ODS59" s="152"/>
      <c r="ODT59" s="152"/>
      <c r="ODU59" s="153"/>
      <c r="ODV59" s="154"/>
      <c r="ODW59" s="150"/>
      <c r="ODX59" s="151"/>
      <c r="ODY59" s="152"/>
      <c r="ODZ59" s="152"/>
      <c r="OEA59" s="153"/>
      <c r="OEB59" s="154"/>
      <c r="OEC59" s="150"/>
      <c r="OED59" s="151"/>
      <c r="OEE59" s="152"/>
      <c r="OEF59" s="152"/>
      <c r="OEG59" s="153"/>
      <c r="OEH59" s="154"/>
      <c r="OEI59" s="150"/>
      <c r="OEJ59" s="151"/>
      <c r="OEK59" s="152"/>
      <c r="OEL59" s="152"/>
      <c r="OEM59" s="153"/>
      <c r="OEN59" s="154"/>
      <c r="OEO59" s="150"/>
      <c r="OEP59" s="151"/>
      <c r="OEQ59" s="152"/>
      <c r="OER59" s="152"/>
      <c r="OES59" s="153"/>
      <c r="OET59" s="154"/>
      <c r="OEU59" s="150"/>
      <c r="OEV59" s="151"/>
      <c r="OEW59" s="152"/>
      <c r="OEX59" s="152"/>
      <c r="OEY59" s="153"/>
      <c r="OEZ59" s="154"/>
      <c r="OFA59" s="150"/>
      <c r="OFB59" s="151"/>
      <c r="OFC59" s="152"/>
      <c r="OFD59" s="152"/>
      <c r="OFE59" s="153"/>
      <c r="OFF59" s="154"/>
      <c r="OFG59" s="150"/>
      <c r="OFH59" s="151"/>
      <c r="OFI59" s="152"/>
      <c r="OFJ59" s="152"/>
      <c r="OFK59" s="153"/>
      <c r="OFL59" s="154"/>
      <c r="OFM59" s="150"/>
      <c r="OFN59" s="151"/>
      <c r="OFO59" s="152"/>
      <c r="OFP59" s="152"/>
      <c r="OFQ59" s="153"/>
      <c r="OFR59" s="154"/>
      <c r="OFS59" s="150"/>
      <c r="OFT59" s="151"/>
      <c r="OFU59" s="152"/>
      <c r="OFV59" s="152"/>
      <c r="OFW59" s="153"/>
      <c r="OFX59" s="154"/>
      <c r="OFY59" s="150"/>
      <c r="OFZ59" s="151"/>
      <c r="OGA59" s="152"/>
      <c r="OGB59" s="152"/>
      <c r="OGC59" s="153"/>
      <c r="OGD59" s="154"/>
      <c r="OGE59" s="150"/>
      <c r="OGF59" s="151"/>
      <c r="OGG59" s="152"/>
      <c r="OGH59" s="152"/>
      <c r="OGI59" s="153"/>
      <c r="OGJ59" s="154"/>
      <c r="OGK59" s="150"/>
      <c r="OGL59" s="151"/>
      <c r="OGM59" s="152"/>
      <c r="OGN59" s="152"/>
      <c r="OGO59" s="153"/>
      <c r="OGP59" s="154"/>
      <c r="OGQ59" s="150"/>
      <c r="OGR59" s="151"/>
      <c r="OGS59" s="152"/>
      <c r="OGT59" s="152"/>
      <c r="OGU59" s="153"/>
      <c r="OGV59" s="154"/>
      <c r="OGW59" s="150"/>
      <c r="OGX59" s="151"/>
      <c r="OGY59" s="152"/>
      <c r="OGZ59" s="152"/>
      <c r="OHA59" s="153"/>
      <c r="OHB59" s="154"/>
      <c r="OHC59" s="150"/>
      <c r="OHD59" s="151"/>
      <c r="OHE59" s="152"/>
      <c r="OHF59" s="152"/>
      <c r="OHG59" s="153"/>
      <c r="OHH59" s="154"/>
      <c r="OHI59" s="150"/>
      <c r="OHJ59" s="151"/>
      <c r="OHK59" s="152"/>
      <c r="OHL59" s="152"/>
      <c r="OHM59" s="153"/>
      <c r="OHN59" s="154"/>
      <c r="OHO59" s="150"/>
      <c r="OHP59" s="151"/>
      <c r="OHQ59" s="152"/>
      <c r="OHR59" s="152"/>
      <c r="OHS59" s="153"/>
      <c r="OHT59" s="154"/>
      <c r="OHU59" s="150"/>
      <c r="OHV59" s="151"/>
      <c r="OHW59" s="152"/>
      <c r="OHX59" s="152"/>
      <c r="OHY59" s="153"/>
      <c r="OHZ59" s="154"/>
      <c r="OIA59" s="150"/>
      <c r="OIB59" s="151"/>
      <c r="OIC59" s="152"/>
      <c r="OID59" s="152"/>
      <c r="OIE59" s="153"/>
      <c r="OIF59" s="154"/>
      <c r="OIG59" s="150"/>
      <c r="OIH59" s="151"/>
      <c r="OII59" s="152"/>
      <c r="OIJ59" s="152"/>
      <c r="OIK59" s="153"/>
      <c r="OIL59" s="154"/>
      <c r="OIM59" s="150"/>
      <c r="OIN59" s="151"/>
      <c r="OIO59" s="152"/>
      <c r="OIP59" s="152"/>
      <c r="OIQ59" s="153"/>
      <c r="OIR59" s="154"/>
      <c r="OIS59" s="150"/>
      <c r="OIT59" s="151"/>
      <c r="OIU59" s="152"/>
      <c r="OIV59" s="152"/>
      <c r="OIW59" s="153"/>
      <c r="OIX59" s="154"/>
      <c r="OIY59" s="150"/>
      <c r="OIZ59" s="151"/>
      <c r="OJA59" s="152"/>
      <c r="OJB59" s="152"/>
      <c r="OJC59" s="153"/>
      <c r="OJD59" s="154"/>
      <c r="OJE59" s="150"/>
      <c r="OJF59" s="151"/>
      <c r="OJG59" s="152"/>
      <c r="OJH59" s="152"/>
      <c r="OJI59" s="153"/>
      <c r="OJJ59" s="154"/>
      <c r="OJK59" s="150"/>
      <c r="OJL59" s="151"/>
      <c r="OJM59" s="152"/>
      <c r="OJN59" s="152"/>
      <c r="OJO59" s="153"/>
      <c r="OJP59" s="154"/>
      <c r="OJQ59" s="150"/>
      <c r="OJR59" s="151"/>
      <c r="OJS59" s="152"/>
      <c r="OJT59" s="152"/>
      <c r="OJU59" s="153"/>
      <c r="OJV59" s="154"/>
      <c r="OJW59" s="150"/>
      <c r="OJX59" s="151"/>
      <c r="OJY59" s="152"/>
      <c r="OJZ59" s="152"/>
      <c r="OKA59" s="153"/>
      <c r="OKB59" s="154"/>
      <c r="OKC59" s="150"/>
      <c r="OKD59" s="151"/>
      <c r="OKE59" s="152"/>
      <c r="OKF59" s="152"/>
      <c r="OKG59" s="153"/>
      <c r="OKH59" s="154"/>
      <c r="OKI59" s="150"/>
      <c r="OKJ59" s="151"/>
      <c r="OKK59" s="152"/>
      <c r="OKL59" s="152"/>
      <c r="OKM59" s="153"/>
      <c r="OKN59" s="154"/>
      <c r="OKO59" s="150"/>
      <c r="OKP59" s="151"/>
      <c r="OKQ59" s="152"/>
      <c r="OKR59" s="152"/>
      <c r="OKS59" s="153"/>
      <c r="OKT59" s="154"/>
      <c r="OKU59" s="150"/>
      <c r="OKV59" s="151"/>
      <c r="OKW59" s="152"/>
      <c r="OKX59" s="152"/>
      <c r="OKY59" s="153"/>
      <c r="OKZ59" s="154"/>
      <c r="OLA59" s="150"/>
      <c r="OLB59" s="151"/>
      <c r="OLC59" s="152"/>
      <c r="OLD59" s="152"/>
      <c r="OLE59" s="153"/>
      <c r="OLF59" s="154"/>
      <c r="OLG59" s="150"/>
      <c r="OLH59" s="151"/>
      <c r="OLI59" s="152"/>
      <c r="OLJ59" s="152"/>
      <c r="OLK59" s="153"/>
      <c r="OLL59" s="154"/>
      <c r="OLM59" s="150"/>
      <c r="OLN59" s="151"/>
      <c r="OLO59" s="152"/>
      <c r="OLP59" s="152"/>
      <c r="OLQ59" s="153"/>
      <c r="OLR59" s="154"/>
      <c r="OLS59" s="150"/>
      <c r="OLT59" s="151"/>
      <c r="OLU59" s="152"/>
      <c r="OLV59" s="152"/>
      <c r="OLW59" s="153"/>
      <c r="OLX59" s="154"/>
      <c r="OLY59" s="150"/>
      <c r="OLZ59" s="151"/>
      <c r="OMA59" s="152"/>
      <c r="OMB59" s="152"/>
      <c r="OMC59" s="153"/>
      <c r="OMD59" s="154"/>
      <c r="OME59" s="150"/>
      <c r="OMF59" s="151"/>
      <c r="OMG59" s="152"/>
      <c r="OMH59" s="152"/>
      <c r="OMI59" s="153"/>
      <c r="OMJ59" s="154"/>
      <c r="OMK59" s="150"/>
      <c r="OML59" s="151"/>
      <c r="OMM59" s="152"/>
      <c r="OMN59" s="152"/>
      <c r="OMO59" s="153"/>
      <c r="OMP59" s="154"/>
      <c r="OMQ59" s="150"/>
      <c r="OMR59" s="151"/>
      <c r="OMS59" s="152"/>
      <c r="OMT59" s="152"/>
      <c r="OMU59" s="153"/>
      <c r="OMV59" s="154"/>
      <c r="OMW59" s="150"/>
      <c r="OMX59" s="151"/>
      <c r="OMY59" s="152"/>
      <c r="OMZ59" s="152"/>
      <c r="ONA59" s="153"/>
      <c r="ONB59" s="154"/>
      <c r="ONC59" s="150"/>
      <c r="OND59" s="151"/>
      <c r="ONE59" s="152"/>
      <c r="ONF59" s="152"/>
      <c r="ONG59" s="153"/>
      <c r="ONH59" s="154"/>
      <c r="ONI59" s="150"/>
      <c r="ONJ59" s="151"/>
      <c r="ONK59" s="152"/>
      <c r="ONL59" s="152"/>
      <c r="ONM59" s="153"/>
      <c r="ONN59" s="154"/>
      <c r="ONO59" s="150"/>
      <c r="ONP59" s="151"/>
      <c r="ONQ59" s="152"/>
      <c r="ONR59" s="152"/>
      <c r="ONS59" s="153"/>
      <c r="ONT59" s="154"/>
      <c r="ONU59" s="150"/>
      <c r="ONV59" s="151"/>
      <c r="ONW59" s="152"/>
      <c r="ONX59" s="152"/>
      <c r="ONY59" s="153"/>
      <c r="ONZ59" s="154"/>
      <c r="OOA59" s="150"/>
      <c r="OOB59" s="151"/>
      <c r="OOC59" s="152"/>
      <c r="OOD59" s="152"/>
      <c r="OOE59" s="153"/>
      <c r="OOF59" s="154"/>
      <c r="OOG59" s="150"/>
      <c r="OOH59" s="151"/>
      <c r="OOI59" s="152"/>
      <c r="OOJ59" s="152"/>
      <c r="OOK59" s="153"/>
      <c r="OOL59" s="154"/>
      <c r="OOM59" s="150"/>
      <c r="OON59" s="151"/>
      <c r="OOO59" s="152"/>
      <c r="OOP59" s="152"/>
      <c r="OOQ59" s="153"/>
      <c r="OOR59" s="154"/>
      <c r="OOS59" s="150"/>
      <c r="OOT59" s="151"/>
      <c r="OOU59" s="152"/>
      <c r="OOV59" s="152"/>
      <c r="OOW59" s="153"/>
      <c r="OOX59" s="154"/>
      <c r="OOY59" s="150"/>
      <c r="OOZ59" s="151"/>
      <c r="OPA59" s="152"/>
      <c r="OPB59" s="152"/>
      <c r="OPC59" s="153"/>
      <c r="OPD59" s="154"/>
      <c r="OPE59" s="150"/>
      <c r="OPF59" s="151"/>
      <c r="OPG59" s="152"/>
      <c r="OPH59" s="152"/>
      <c r="OPI59" s="153"/>
      <c r="OPJ59" s="154"/>
      <c r="OPK59" s="150"/>
      <c r="OPL59" s="151"/>
      <c r="OPM59" s="152"/>
      <c r="OPN59" s="152"/>
      <c r="OPO59" s="153"/>
      <c r="OPP59" s="154"/>
      <c r="OPQ59" s="150"/>
      <c r="OPR59" s="151"/>
      <c r="OPS59" s="152"/>
      <c r="OPT59" s="152"/>
      <c r="OPU59" s="153"/>
      <c r="OPV59" s="154"/>
      <c r="OPW59" s="150"/>
      <c r="OPX59" s="151"/>
      <c r="OPY59" s="152"/>
      <c r="OPZ59" s="152"/>
      <c r="OQA59" s="153"/>
      <c r="OQB59" s="154"/>
      <c r="OQC59" s="150"/>
      <c r="OQD59" s="151"/>
      <c r="OQE59" s="152"/>
      <c r="OQF59" s="152"/>
      <c r="OQG59" s="153"/>
      <c r="OQH59" s="154"/>
      <c r="OQI59" s="150"/>
      <c r="OQJ59" s="151"/>
      <c r="OQK59" s="152"/>
      <c r="OQL59" s="152"/>
      <c r="OQM59" s="153"/>
      <c r="OQN59" s="154"/>
      <c r="OQO59" s="150"/>
      <c r="OQP59" s="151"/>
      <c r="OQQ59" s="152"/>
      <c r="OQR59" s="152"/>
      <c r="OQS59" s="153"/>
      <c r="OQT59" s="154"/>
      <c r="OQU59" s="150"/>
      <c r="OQV59" s="151"/>
      <c r="OQW59" s="152"/>
      <c r="OQX59" s="152"/>
      <c r="OQY59" s="153"/>
      <c r="OQZ59" s="154"/>
      <c r="ORA59" s="150"/>
      <c r="ORB59" s="151"/>
      <c r="ORC59" s="152"/>
      <c r="ORD59" s="152"/>
      <c r="ORE59" s="153"/>
      <c r="ORF59" s="154"/>
      <c r="ORG59" s="150"/>
      <c r="ORH59" s="151"/>
      <c r="ORI59" s="152"/>
      <c r="ORJ59" s="152"/>
      <c r="ORK59" s="153"/>
      <c r="ORL59" s="154"/>
      <c r="ORM59" s="150"/>
      <c r="ORN59" s="151"/>
      <c r="ORO59" s="152"/>
      <c r="ORP59" s="152"/>
      <c r="ORQ59" s="153"/>
      <c r="ORR59" s="154"/>
      <c r="ORS59" s="150"/>
      <c r="ORT59" s="151"/>
      <c r="ORU59" s="152"/>
      <c r="ORV59" s="152"/>
      <c r="ORW59" s="153"/>
      <c r="ORX59" s="154"/>
      <c r="ORY59" s="150"/>
      <c r="ORZ59" s="151"/>
      <c r="OSA59" s="152"/>
      <c r="OSB59" s="152"/>
      <c r="OSC59" s="153"/>
      <c r="OSD59" s="154"/>
      <c r="OSE59" s="150"/>
      <c r="OSF59" s="151"/>
      <c r="OSG59" s="152"/>
      <c r="OSH59" s="152"/>
      <c r="OSI59" s="153"/>
      <c r="OSJ59" s="154"/>
      <c r="OSK59" s="150"/>
      <c r="OSL59" s="151"/>
      <c r="OSM59" s="152"/>
      <c r="OSN59" s="152"/>
      <c r="OSO59" s="153"/>
      <c r="OSP59" s="154"/>
      <c r="OSQ59" s="150"/>
      <c r="OSR59" s="151"/>
      <c r="OSS59" s="152"/>
      <c r="OST59" s="152"/>
      <c r="OSU59" s="153"/>
      <c r="OSV59" s="154"/>
      <c r="OSW59" s="150"/>
      <c r="OSX59" s="151"/>
      <c r="OSY59" s="152"/>
      <c r="OSZ59" s="152"/>
      <c r="OTA59" s="153"/>
      <c r="OTB59" s="154"/>
      <c r="OTC59" s="150"/>
      <c r="OTD59" s="151"/>
      <c r="OTE59" s="152"/>
      <c r="OTF59" s="152"/>
      <c r="OTG59" s="153"/>
      <c r="OTH59" s="154"/>
      <c r="OTI59" s="150"/>
      <c r="OTJ59" s="151"/>
      <c r="OTK59" s="152"/>
      <c r="OTL59" s="152"/>
      <c r="OTM59" s="153"/>
      <c r="OTN59" s="154"/>
      <c r="OTO59" s="150"/>
      <c r="OTP59" s="151"/>
      <c r="OTQ59" s="152"/>
      <c r="OTR59" s="152"/>
      <c r="OTS59" s="153"/>
      <c r="OTT59" s="154"/>
      <c r="OTU59" s="150"/>
      <c r="OTV59" s="151"/>
      <c r="OTW59" s="152"/>
      <c r="OTX59" s="152"/>
      <c r="OTY59" s="153"/>
      <c r="OTZ59" s="154"/>
      <c r="OUA59" s="150"/>
      <c r="OUB59" s="151"/>
      <c r="OUC59" s="152"/>
      <c r="OUD59" s="152"/>
      <c r="OUE59" s="153"/>
      <c r="OUF59" s="154"/>
      <c r="OUG59" s="150"/>
      <c r="OUH59" s="151"/>
      <c r="OUI59" s="152"/>
      <c r="OUJ59" s="152"/>
      <c r="OUK59" s="153"/>
      <c r="OUL59" s="154"/>
      <c r="OUM59" s="150"/>
      <c r="OUN59" s="151"/>
      <c r="OUO59" s="152"/>
      <c r="OUP59" s="152"/>
      <c r="OUQ59" s="153"/>
      <c r="OUR59" s="154"/>
      <c r="OUS59" s="150"/>
      <c r="OUT59" s="151"/>
      <c r="OUU59" s="152"/>
      <c r="OUV59" s="152"/>
      <c r="OUW59" s="153"/>
      <c r="OUX59" s="154"/>
      <c r="OUY59" s="150"/>
      <c r="OUZ59" s="151"/>
      <c r="OVA59" s="152"/>
      <c r="OVB59" s="152"/>
      <c r="OVC59" s="153"/>
      <c r="OVD59" s="154"/>
      <c r="OVE59" s="150"/>
      <c r="OVF59" s="151"/>
      <c r="OVG59" s="152"/>
      <c r="OVH59" s="152"/>
      <c r="OVI59" s="153"/>
      <c r="OVJ59" s="154"/>
      <c r="OVK59" s="150"/>
      <c r="OVL59" s="151"/>
      <c r="OVM59" s="152"/>
      <c r="OVN59" s="152"/>
      <c r="OVO59" s="153"/>
      <c r="OVP59" s="154"/>
      <c r="OVQ59" s="150"/>
      <c r="OVR59" s="151"/>
      <c r="OVS59" s="152"/>
      <c r="OVT59" s="152"/>
      <c r="OVU59" s="153"/>
      <c r="OVV59" s="154"/>
      <c r="OVW59" s="150"/>
      <c r="OVX59" s="151"/>
      <c r="OVY59" s="152"/>
      <c r="OVZ59" s="152"/>
      <c r="OWA59" s="153"/>
      <c r="OWB59" s="154"/>
      <c r="OWC59" s="150"/>
      <c r="OWD59" s="151"/>
      <c r="OWE59" s="152"/>
      <c r="OWF59" s="152"/>
      <c r="OWG59" s="153"/>
      <c r="OWH59" s="154"/>
      <c r="OWI59" s="150"/>
      <c r="OWJ59" s="151"/>
      <c r="OWK59" s="152"/>
      <c r="OWL59" s="152"/>
      <c r="OWM59" s="153"/>
      <c r="OWN59" s="154"/>
      <c r="OWO59" s="150"/>
      <c r="OWP59" s="151"/>
      <c r="OWQ59" s="152"/>
      <c r="OWR59" s="152"/>
      <c r="OWS59" s="153"/>
      <c r="OWT59" s="154"/>
      <c r="OWU59" s="150"/>
      <c r="OWV59" s="151"/>
      <c r="OWW59" s="152"/>
      <c r="OWX59" s="152"/>
      <c r="OWY59" s="153"/>
      <c r="OWZ59" s="154"/>
      <c r="OXA59" s="150"/>
      <c r="OXB59" s="151"/>
      <c r="OXC59" s="152"/>
      <c r="OXD59" s="152"/>
      <c r="OXE59" s="153"/>
      <c r="OXF59" s="154"/>
      <c r="OXG59" s="150"/>
      <c r="OXH59" s="151"/>
      <c r="OXI59" s="152"/>
      <c r="OXJ59" s="152"/>
      <c r="OXK59" s="153"/>
      <c r="OXL59" s="154"/>
      <c r="OXM59" s="150"/>
      <c r="OXN59" s="151"/>
      <c r="OXO59" s="152"/>
      <c r="OXP59" s="152"/>
      <c r="OXQ59" s="153"/>
      <c r="OXR59" s="154"/>
      <c r="OXS59" s="150"/>
      <c r="OXT59" s="151"/>
      <c r="OXU59" s="152"/>
      <c r="OXV59" s="152"/>
      <c r="OXW59" s="153"/>
      <c r="OXX59" s="154"/>
      <c r="OXY59" s="150"/>
      <c r="OXZ59" s="151"/>
      <c r="OYA59" s="152"/>
      <c r="OYB59" s="152"/>
      <c r="OYC59" s="153"/>
      <c r="OYD59" s="154"/>
      <c r="OYE59" s="150"/>
      <c r="OYF59" s="151"/>
      <c r="OYG59" s="152"/>
      <c r="OYH59" s="152"/>
      <c r="OYI59" s="153"/>
      <c r="OYJ59" s="154"/>
      <c r="OYK59" s="150"/>
      <c r="OYL59" s="151"/>
      <c r="OYM59" s="152"/>
      <c r="OYN59" s="152"/>
      <c r="OYO59" s="153"/>
      <c r="OYP59" s="154"/>
      <c r="OYQ59" s="150"/>
      <c r="OYR59" s="151"/>
      <c r="OYS59" s="152"/>
      <c r="OYT59" s="152"/>
      <c r="OYU59" s="153"/>
      <c r="OYV59" s="154"/>
      <c r="OYW59" s="150"/>
      <c r="OYX59" s="151"/>
      <c r="OYY59" s="152"/>
      <c r="OYZ59" s="152"/>
      <c r="OZA59" s="153"/>
      <c r="OZB59" s="154"/>
      <c r="OZC59" s="150"/>
      <c r="OZD59" s="151"/>
      <c r="OZE59" s="152"/>
      <c r="OZF59" s="152"/>
      <c r="OZG59" s="153"/>
      <c r="OZH59" s="154"/>
      <c r="OZI59" s="150"/>
      <c r="OZJ59" s="151"/>
      <c r="OZK59" s="152"/>
      <c r="OZL59" s="152"/>
      <c r="OZM59" s="153"/>
      <c r="OZN59" s="154"/>
      <c r="OZO59" s="150"/>
      <c r="OZP59" s="151"/>
      <c r="OZQ59" s="152"/>
      <c r="OZR59" s="152"/>
      <c r="OZS59" s="153"/>
      <c r="OZT59" s="154"/>
      <c r="OZU59" s="150"/>
      <c r="OZV59" s="151"/>
      <c r="OZW59" s="152"/>
      <c r="OZX59" s="152"/>
      <c r="OZY59" s="153"/>
      <c r="OZZ59" s="154"/>
      <c r="PAA59" s="150"/>
      <c r="PAB59" s="151"/>
      <c r="PAC59" s="152"/>
      <c r="PAD59" s="152"/>
      <c r="PAE59" s="153"/>
      <c r="PAF59" s="154"/>
      <c r="PAG59" s="150"/>
      <c r="PAH59" s="151"/>
      <c r="PAI59" s="152"/>
      <c r="PAJ59" s="152"/>
      <c r="PAK59" s="153"/>
      <c r="PAL59" s="154"/>
      <c r="PAM59" s="150"/>
      <c r="PAN59" s="151"/>
      <c r="PAO59" s="152"/>
      <c r="PAP59" s="152"/>
      <c r="PAQ59" s="153"/>
      <c r="PAR59" s="154"/>
      <c r="PAS59" s="150"/>
      <c r="PAT59" s="151"/>
      <c r="PAU59" s="152"/>
      <c r="PAV59" s="152"/>
      <c r="PAW59" s="153"/>
      <c r="PAX59" s="154"/>
      <c r="PAY59" s="150"/>
      <c r="PAZ59" s="151"/>
      <c r="PBA59" s="152"/>
      <c r="PBB59" s="152"/>
      <c r="PBC59" s="153"/>
      <c r="PBD59" s="154"/>
      <c r="PBE59" s="150"/>
      <c r="PBF59" s="151"/>
      <c r="PBG59" s="152"/>
      <c r="PBH59" s="152"/>
      <c r="PBI59" s="153"/>
      <c r="PBJ59" s="154"/>
      <c r="PBK59" s="150"/>
      <c r="PBL59" s="151"/>
      <c r="PBM59" s="152"/>
      <c r="PBN59" s="152"/>
      <c r="PBO59" s="153"/>
      <c r="PBP59" s="154"/>
      <c r="PBQ59" s="150"/>
      <c r="PBR59" s="151"/>
      <c r="PBS59" s="152"/>
      <c r="PBT59" s="152"/>
      <c r="PBU59" s="153"/>
      <c r="PBV59" s="154"/>
      <c r="PBW59" s="150"/>
      <c r="PBX59" s="151"/>
      <c r="PBY59" s="152"/>
      <c r="PBZ59" s="152"/>
      <c r="PCA59" s="153"/>
      <c r="PCB59" s="154"/>
      <c r="PCC59" s="150"/>
      <c r="PCD59" s="151"/>
      <c r="PCE59" s="152"/>
      <c r="PCF59" s="152"/>
      <c r="PCG59" s="153"/>
      <c r="PCH59" s="154"/>
      <c r="PCI59" s="150"/>
      <c r="PCJ59" s="151"/>
      <c r="PCK59" s="152"/>
      <c r="PCL59" s="152"/>
      <c r="PCM59" s="153"/>
      <c r="PCN59" s="154"/>
      <c r="PCO59" s="150"/>
      <c r="PCP59" s="151"/>
      <c r="PCQ59" s="152"/>
      <c r="PCR59" s="152"/>
      <c r="PCS59" s="153"/>
      <c r="PCT59" s="154"/>
      <c r="PCU59" s="150"/>
      <c r="PCV59" s="151"/>
      <c r="PCW59" s="152"/>
      <c r="PCX59" s="152"/>
      <c r="PCY59" s="153"/>
      <c r="PCZ59" s="154"/>
      <c r="PDA59" s="150"/>
      <c r="PDB59" s="151"/>
      <c r="PDC59" s="152"/>
      <c r="PDD59" s="152"/>
      <c r="PDE59" s="153"/>
      <c r="PDF59" s="154"/>
      <c r="PDG59" s="150"/>
      <c r="PDH59" s="151"/>
      <c r="PDI59" s="152"/>
      <c r="PDJ59" s="152"/>
      <c r="PDK59" s="153"/>
      <c r="PDL59" s="154"/>
      <c r="PDM59" s="150"/>
      <c r="PDN59" s="151"/>
      <c r="PDO59" s="152"/>
      <c r="PDP59" s="152"/>
      <c r="PDQ59" s="153"/>
      <c r="PDR59" s="154"/>
      <c r="PDS59" s="150"/>
      <c r="PDT59" s="151"/>
      <c r="PDU59" s="152"/>
      <c r="PDV59" s="152"/>
      <c r="PDW59" s="153"/>
      <c r="PDX59" s="154"/>
      <c r="PDY59" s="150"/>
      <c r="PDZ59" s="151"/>
      <c r="PEA59" s="152"/>
      <c r="PEB59" s="152"/>
      <c r="PEC59" s="153"/>
      <c r="PED59" s="154"/>
      <c r="PEE59" s="150"/>
      <c r="PEF59" s="151"/>
      <c r="PEG59" s="152"/>
      <c r="PEH59" s="152"/>
      <c r="PEI59" s="153"/>
      <c r="PEJ59" s="154"/>
      <c r="PEK59" s="150"/>
      <c r="PEL59" s="151"/>
      <c r="PEM59" s="152"/>
      <c r="PEN59" s="152"/>
      <c r="PEO59" s="153"/>
      <c r="PEP59" s="154"/>
      <c r="PEQ59" s="150"/>
      <c r="PER59" s="151"/>
      <c r="PES59" s="152"/>
      <c r="PET59" s="152"/>
      <c r="PEU59" s="153"/>
      <c r="PEV59" s="154"/>
      <c r="PEW59" s="150"/>
      <c r="PEX59" s="151"/>
      <c r="PEY59" s="152"/>
      <c r="PEZ59" s="152"/>
      <c r="PFA59" s="153"/>
      <c r="PFB59" s="154"/>
      <c r="PFC59" s="150"/>
      <c r="PFD59" s="151"/>
      <c r="PFE59" s="152"/>
      <c r="PFF59" s="152"/>
      <c r="PFG59" s="153"/>
      <c r="PFH59" s="154"/>
      <c r="PFI59" s="150"/>
      <c r="PFJ59" s="151"/>
      <c r="PFK59" s="152"/>
      <c r="PFL59" s="152"/>
      <c r="PFM59" s="153"/>
      <c r="PFN59" s="154"/>
      <c r="PFO59" s="150"/>
      <c r="PFP59" s="151"/>
      <c r="PFQ59" s="152"/>
      <c r="PFR59" s="152"/>
      <c r="PFS59" s="153"/>
      <c r="PFT59" s="154"/>
      <c r="PFU59" s="150"/>
      <c r="PFV59" s="151"/>
      <c r="PFW59" s="152"/>
      <c r="PFX59" s="152"/>
      <c r="PFY59" s="153"/>
      <c r="PFZ59" s="154"/>
      <c r="PGA59" s="150"/>
      <c r="PGB59" s="151"/>
      <c r="PGC59" s="152"/>
      <c r="PGD59" s="152"/>
      <c r="PGE59" s="153"/>
      <c r="PGF59" s="154"/>
      <c r="PGG59" s="150"/>
      <c r="PGH59" s="151"/>
      <c r="PGI59" s="152"/>
      <c r="PGJ59" s="152"/>
      <c r="PGK59" s="153"/>
      <c r="PGL59" s="154"/>
      <c r="PGM59" s="150"/>
      <c r="PGN59" s="151"/>
      <c r="PGO59" s="152"/>
      <c r="PGP59" s="152"/>
      <c r="PGQ59" s="153"/>
      <c r="PGR59" s="154"/>
      <c r="PGS59" s="150"/>
      <c r="PGT59" s="151"/>
      <c r="PGU59" s="152"/>
      <c r="PGV59" s="152"/>
      <c r="PGW59" s="153"/>
      <c r="PGX59" s="154"/>
      <c r="PGY59" s="150"/>
      <c r="PGZ59" s="151"/>
      <c r="PHA59" s="152"/>
      <c r="PHB59" s="152"/>
      <c r="PHC59" s="153"/>
      <c r="PHD59" s="154"/>
      <c r="PHE59" s="150"/>
      <c r="PHF59" s="151"/>
      <c r="PHG59" s="152"/>
      <c r="PHH59" s="152"/>
      <c r="PHI59" s="153"/>
      <c r="PHJ59" s="154"/>
      <c r="PHK59" s="150"/>
      <c r="PHL59" s="151"/>
      <c r="PHM59" s="152"/>
      <c r="PHN59" s="152"/>
      <c r="PHO59" s="153"/>
      <c r="PHP59" s="154"/>
      <c r="PHQ59" s="150"/>
      <c r="PHR59" s="151"/>
      <c r="PHS59" s="152"/>
      <c r="PHT59" s="152"/>
      <c r="PHU59" s="153"/>
      <c r="PHV59" s="154"/>
      <c r="PHW59" s="150"/>
      <c r="PHX59" s="151"/>
      <c r="PHY59" s="152"/>
      <c r="PHZ59" s="152"/>
      <c r="PIA59" s="153"/>
      <c r="PIB59" s="154"/>
      <c r="PIC59" s="150"/>
      <c r="PID59" s="151"/>
      <c r="PIE59" s="152"/>
      <c r="PIF59" s="152"/>
      <c r="PIG59" s="153"/>
      <c r="PIH59" s="154"/>
      <c r="PII59" s="150"/>
      <c r="PIJ59" s="151"/>
      <c r="PIK59" s="152"/>
      <c r="PIL59" s="152"/>
      <c r="PIM59" s="153"/>
      <c r="PIN59" s="154"/>
      <c r="PIO59" s="150"/>
      <c r="PIP59" s="151"/>
      <c r="PIQ59" s="152"/>
      <c r="PIR59" s="152"/>
      <c r="PIS59" s="153"/>
      <c r="PIT59" s="154"/>
      <c r="PIU59" s="150"/>
      <c r="PIV59" s="151"/>
      <c r="PIW59" s="152"/>
      <c r="PIX59" s="152"/>
      <c r="PIY59" s="153"/>
      <c r="PIZ59" s="154"/>
      <c r="PJA59" s="150"/>
      <c r="PJB59" s="151"/>
      <c r="PJC59" s="152"/>
      <c r="PJD59" s="152"/>
      <c r="PJE59" s="153"/>
      <c r="PJF59" s="154"/>
      <c r="PJG59" s="150"/>
      <c r="PJH59" s="151"/>
      <c r="PJI59" s="152"/>
      <c r="PJJ59" s="152"/>
      <c r="PJK59" s="153"/>
      <c r="PJL59" s="154"/>
      <c r="PJM59" s="150"/>
      <c r="PJN59" s="151"/>
      <c r="PJO59" s="152"/>
      <c r="PJP59" s="152"/>
      <c r="PJQ59" s="153"/>
      <c r="PJR59" s="154"/>
      <c r="PJS59" s="150"/>
      <c r="PJT59" s="151"/>
      <c r="PJU59" s="152"/>
      <c r="PJV59" s="152"/>
      <c r="PJW59" s="153"/>
      <c r="PJX59" s="154"/>
      <c r="PJY59" s="150"/>
      <c r="PJZ59" s="151"/>
      <c r="PKA59" s="152"/>
      <c r="PKB59" s="152"/>
      <c r="PKC59" s="153"/>
      <c r="PKD59" s="154"/>
      <c r="PKE59" s="150"/>
      <c r="PKF59" s="151"/>
      <c r="PKG59" s="152"/>
      <c r="PKH59" s="152"/>
      <c r="PKI59" s="153"/>
      <c r="PKJ59" s="154"/>
      <c r="PKK59" s="150"/>
      <c r="PKL59" s="151"/>
      <c r="PKM59" s="152"/>
      <c r="PKN59" s="152"/>
      <c r="PKO59" s="153"/>
      <c r="PKP59" s="154"/>
      <c r="PKQ59" s="150"/>
      <c r="PKR59" s="151"/>
      <c r="PKS59" s="152"/>
      <c r="PKT59" s="152"/>
      <c r="PKU59" s="153"/>
      <c r="PKV59" s="154"/>
      <c r="PKW59" s="150"/>
      <c r="PKX59" s="151"/>
      <c r="PKY59" s="152"/>
      <c r="PKZ59" s="152"/>
      <c r="PLA59" s="153"/>
      <c r="PLB59" s="154"/>
      <c r="PLC59" s="150"/>
      <c r="PLD59" s="151"/>
      <c r="PLE59" s="152"/>
      <c r="PLF59" s="152"/>
      <c r="PLG59" s="153"/>
      <c r="PLH59" s="154"/>
      <c r="PLI59" s="150"/>
      <c r="PLJ59" s="151"/>
      <c r="PLK59" s="152"/>
      <c r="PLL59" s="152"/>
      <c r="PLM59" s="153"/>
      <c r="PLN59" s="154"/>
      <c r="PLO59" s="150"/>
      <c r="PLP59" s="151"/>
      <c r="PLQ59" s="152"/>
      <c r="PLR59" s="152"/>
      <c r="PLS59" s="153"/>
      <c r="PLT59" s="154"/>
      <c r="PLU59" s="150"/>
      <c r="PLV59" s="151"/>
      <c r="PLW59" s="152"/>
      <c r="PLX59" s="152"/>
      <c r="PLY59" s="153"/>
      <c r="PLZ59" s="154"/>
      <c r="PMA59" s="150"/>
      <c r="PMB59" s="151"/>
      <c r="PMC59" s="152"/>
      <c r="PMD59" s="152"/>
      <c r="PME59" s="153"/>
      <c r="PMF59" s="154"/>
      <c r="PMG59" s="150"/>
      <c r="PMH59" s="151"/>
      <c r="PMI59" s="152"/>
      <c r="PMJ59" s="152"/>
      <c r="PMK59" s="153"/>
      <c r="PML59" s="154"/>
      <c r="PMM59" s="150"/>
      <c r="PMN59" s="151"/>
      <c r="PMO59" s="152"/>
      <c r="PMP59" s="152"/>
      <c r="PMQ59" s="153"/>
      <c r="PMR59" s="154"/>
      <c r="PMS59" s="150"/>
      <c r="PMT59" s="151"/>
      <c r="PMU59" s="152"/>
      <c r="PMV59" s="152"/>
      <c r="PMW59" s="153"/>
      <c r="PMX59" s="154"/>
      <c r="PMY59" s="150"/>
      <c r="PMZ59" s="151"/>
      <c r="PNA59" s="152"/>
      <c r="PNB59" s="152"/>
      <c r="PNC59" s="153"/>
      <c r="PND59" s="154"/>
      <c r="PNE59" s="150"/>
      <c r="PNF59" s="151"/>
      <c r="PNG59" s="152"/>
      <c r="PNH59" s="152"/>
      <c r="PNI59" s="153"/>
      <c r="PNJ59" s="154"/>
      <c r="PNK59" s="150"/>
      <c r="PNL59" s="151"/>
      <c r="PNM59" s="152"/>
      <c r="PNN59" s="152"/>
      <c r="PNO59" s="153"/>
      <c r="PNP59" s="154"/>
      <c r="PNQ59" s="150"/>
      <c r="PNR59" s="151"/>
      <c r="PNS59" s="152"/>
      <c r="PNT59" s="152"/>
      <c r="PNU59" s="153"/>
      <c r="PNV59" s="154"/>
      <c r="PNW59" s="150"/>
      <c r="PNX59" s="151"/>
      <c r="PNY59" s="152"/>
      <c r="PNZ59" s="152"/>
      <c r="POA59" s="153"/>
      <c r="POB59" s="154"/>
      <c r="POC59" s="150"/>
      <c r="POD59" s="151"/>
      <c r="POE59" s="152"/>
      <c r="POF59" s="152"/>
      <c r="POG59" s="153"/>
      <c r="POH59" s="154"/>
      <c r="POI59" s="150"/>
      <c r="POJ59" s="151"/>
      <c r="POK59" s="152"/>
      <c r="POL59" s="152"/>
      <c r="POM59" s="153"/>
      <c r="PON59" s="154"/>
      <c r="POO59" s="150"/>
      <c r="POP59" s="151"/>
      <c r="POQ59" s="152"/>
      <c r="POR59" s="152"/>
      <c r="POS59" s="153"/>
      <c r="POT59" s="154"/>
      <c r="POU59" s="150"/>
      <c r="POV59" s="151"/>
      <c r="POW59" s="152"/>
      <c r="POX59" s="152"/>
      <c r="POY59" s="153"/>
      <c r="POZ59" s="154"/>
      <c r="PPA59" s="150"/>
      <c r="PPB59" s="151"/>
      <c r="PPC59" s="152"/>
      <c r="PPD59" s="152"/>
      <c r="PPE59" s="153"/>
      <c r="PPF59" s="154"/>
      <c r="PPG59" s="150"/>
      <c r="PPH59" s="151"/>
      <c r="PPI59" s="152"/>
      <c r="PPJ59" s="152"/>
      <c r="PPK59" s="153"/>
      <c r="PPL59" s="154"/>
      <c r="PPM59" s="150"/>
      <c r="PPN59" s="151"/>
      <c r="PPO59" s="152"/>
      <c r="PPP59" s="152"/>
      <c r="PPQ59" s="153"/>
      <c r="PPR59" s="154"/>
      <c r="PPS59" s="150"/>
      <c r="PPT59" s="151"/>
      <c r="PPU59" s="152"/>
      <c r="PPV59" s="152"/>
      <c r="PPW59" s="153"/>
      <c r="PPX59" s="154"/>
      <c r="PPY59" s="150"/>
      <c r="PPZ59" s="151"/>
      <c r="PQA59" s="152"/>
      <c r="PQB59" s="152"/>
      <c r="PQC59" s="153"/>
      <c r="PQD59" s="154"/>
      <c r="PQE59" s="150"/>
      <c r="PQF59" s="151"/>
      <c r="PQG59" s="152"/>
      <c r="PQH59" s="152"/>
      <c r="PQI59" s="153"/>
      <c r="PQJ59" s="154"/>
      <c r="PQK59" s="150"/>
      <c r="PQL59" s="151"/>
      <c r="PQM59" s="152"/>
      <c r="PQN59" s="152"/>
      <c r="PQO59" s="153"/>
      <c r="PQP59" s="154"/>
      <c r="PQQ59" s="150"/>
      <c r="PQR59" s="151"/>
      <c r="PQS59" s="152"/>
      <c r="PQT59" s="152"/>
      <c r="PQU59" s="153"/>
      <c r="PQV59" s="154"/>
      <c r="PQW59" s="150"/>
      <c r="PQX59" s="151"/>
      <c r="PQY59" s="152"/>
      <c r="PQZ59" s="152"/>
      <c r="PRA59" s="153"/>
      <c r="PRB59" s="154"/>
      <c r="PRC59" s="150"/>
      <c r="PRD59" s="151"/>
      <c r="PRE59" s="152"/>
      <c r="PRF59" s="152"/>
      <c r="PRG59" s="153"/>
      <c r="PRH59" s="154"/>
      <c r="PRI59" s="150"/>
      <c r="PRJ59" s="151"/>
      <c r="PRK59" s="152"/>
      <c r="PRL59" s="152"/>
      <c r="PRM59" s="153"/>
      <c r="PRN59" s="154"/>
      <c r="PRO59" s="150"/>
      <c r="PRP59" s="151"/>
      <c r="PRQ59" s="152"/>
      <c r="PRR59" s="152"/>
      <c r="PRS59" s="153"/>
      <c r="PRT59" s="154"/>
      <c r="PRU59" s="150"/>
      <c r="PRV59" s="151"/>
      <c r="PRW59" s="152"/>
      <c r="PRX59" s="152"/>
      <c r="PRY59" s="153"/>
      <c r="PRZ59" s="154"/>
      <c r="PSA59" s="150"/>
      <c r="PSB59" s="151"/>
      <c r="PSC59" s="152"/>
      <c r="PSD59" s="152"/>
      <c r="PSE59" s="153"/>
      <c r="PSF59" s="154"/>
      <c r="PSG59" s="150"/>
      <c r="PSH59" s="151"/>
      <c r="PSI59" s="152"/>
      <c r="PSJ59" s="152"/>
      <c r="PSK59" s="153"/>
      <c r="PSL59" s="154"/>
      <c r="PSM59" s="150"/>
      <c r="PSN59" s="151"/>
      <c r="PSO59" s="152"/>
      <c r="PSP59" s="152"/>
      <c r="PSQ59" s="153"/>
      <c r="PSR59" s="154"/>
      <c r="PSS59" s="150"/>
      <c r="PST59" s="151"/>
      <c r="PSU59" s="152"/>
      <c r="PSV59" s="152"/>
      <c r="PSW59" s="153"/>
      <c r="PSX59" s="154"/>
      <c r="PSY59" s="150"/>
      <c r="PSZ59" s="151"/>
      <c r="PTA59" s="152"/>
      <c r="PTB59" s="152"/>
      <c r="PTC59" s="153"/>
      <c r="PTD59" s="154"/>
      <c r="PTE59" s="150"/>
      <c r="PTF59" s="151"/>
      <c r="PTG59" s="152"/>
      <c r="PTH59" s="152"/>
      <c r="PTI59" s="153"/>
      <c r="PTJ59" s="154"/>
      <c r="PTK59" s="150"/>
      <c r="PTL59" s="151"/>
      <c r="PTM59" s="152"/>
      <c r="PTN59" s="152"/>
      <c r="PTO59" s="153"/>
      <c r="PTP59" s="154"/>
      <c r="PTQ59" s="150"/>
      <c r="PTR59" s="151"/>
      <c r="PTS59" s="152"/>
      <c r="PTT59" s="152"/>
      <c r="PTU59" s="153"/>
      <c r="PTV59" s="154"/>
      <c r="PTW59" s="150"/>
      <c r="PTX59" s="151"/>
      <c r="PTY59" s="152"/>
      <c r="PTZ59" s="152"/>
      <c r="PUA59" s="153"/>
      <c r="PUB59" s="154"/>
      <c r="PUC59" s="150"/>
      <c r="PUD59" s="151"/>
      <c r="PUE59" s="152"/>
      <c r="PUF59" s="152"/>
      <c r="PUG59" s="153"/>
      <c r="PUH59" s="154"/>
      <c r="PUI59" s="150"/>
      <c r="PUJ59" s="151"/>
      <c r="PUK59" s="152"/>
      <c r="PUL59" s="152"/>
      <c r="PUM59" s="153"/>
      <c r="PUN59" s="154"/>
      <c r="PUO59" s="150"/>
      <c r="PUP59" s="151"/>
      <c r="PUQ59" s="152"/>
      <c r="PUR59" s="152"/>
      <c r="PUS59" s="153"/>
      <c r="PUT59" s="154"/>
      <c r="PUU59" s="150"/>
      <c r="PUV59" s="151"/>
      <c r="PUW59" s="152"/>
      <c r="PUX59" s="152"/>
      <c r="PUY59" s="153"/>
      <c r="PUZ59" s="154"/>
      <c r="PVA59" s="150"/>
      <c r="PVB59" s="151"/>
      <c r="PVC59" s="152"/>
      <c r="PVD59" s="152"/>
      <c r="PVE59" s="153"/>
      <c r="PVF59" s="154"/>
      <c r="PVG59" s="150"/>
      <c r="PVH59" s="151"/>
      <c r="PVI59" s="152"/>
      <c r="PVJ59" s="152"/>
      <c r="PVK59" s="153"/>
      <c r="PVL59" s="154"/>
      <c r="PVM59" s="150"/>
      <c r="PVN59" s="151"/>
      <c r="PVO59" s="152"/>
      <c r="PVP59" s="152"/>
      <c r="PVQ59" s="153"/>
      <c r="PVR59" s="154"/>
      <c r="PVS59" s="150"/>
      <c r="PVT59" s="151"/>
      <c r="PVU59" s="152"/>
      <c r="PVV59" s="152"/>
      <c r="PVW59" s="153"/>
      <c r="PVX59" s="154"/>
      <c r="PVY59" s="150"/>
      <c r="PVZ59" s="151"/>
      <c r="PWA59" s="152"/>
      <c r="PWB59" s="152"/>
      <c r="PWC59" s="153"/>
      <c r="PWD59" s="154"/>
      <c r="PWE59" s="150"/>
      <c r="PWF59" s="151"/>
      <c r="PWG59" s="152"/>
      <c r="PWH59" s="152"/>
      <c r="PWI59" s="153"/>
      <c r="PWJ59" s="154"/>
      <c r="PWK59" s="150"/>
      <c r="PWL59" s="151"/>
      <c r="PWM59" s="152"/>
      <c r="PWN59" s="152"/>
      <c r="PWO59" s="153"/>
      <c r="PWP59" s="154"/>
      <c r="PWQ59" s="150"/>
      <c r="PWR59" s="151"/>
      <c r="PWS59" s="152"/>
      <c r="PWT59" s="152"/>
      <c r="PWU59" s="153"/>
      <c r="PWV59" s="154"/>
      <c r="PWW59" s="150"/>
      <c r="PWX59" s="151"/>
      <c r="PWY59" s="152"/>
      <c r="PWZ59" s="152"/>
      <c r="PXA59" s="153"/>
      <c r="PXB59" s="154"/>
      <c r="PXC59" s="150"/>
      <c r="PXD59" s="151"/>
      <c r="PXE59" s="152"/>
      <c r="PXF59" s="152"/>
      <c r="PXG59" s="153"/>
      <c r="PXH59" s="154"/>
      <c r="PXI59" s="150"/>
      <c r="PXJ59" s="151"/>
      <c r="PXK59" s="152"/>
      <c r="PXL59" s="152"/>
      <c r="PXM59" s="153"/>
      <c r="PXN59" s="154"/>
      <c r="PXO59" s="150"/>
      <c r="PXP59" s="151"/>
      <c r="PXQ59" s="152"/>
      <c r="PXR59" s="152"/>
      <c r="PXS59" s="153"/>
      <c r="PXT59" s="154"/>
      <c r="PXU59" s="150"/>
      <c r="PXV59" s="151"/>
      <c r="PXW59" s="152"/>
      <c r="PXX59" s="152"/>
      <c r="PXY59" s="153"/>
      <c r="PXZ59" s="154"/>
      <c r="PYA59" s="150"/>
      <c r="PYB59" s="151"/>
      <c r="PYC59" s="152"/>
      <c r="PYD59" s="152"/>
      <c r="PYE59" s="153"/>
      <c r="PYF59" s="154"/>
      <c r="PYG59" s="150"/>
      <c r="PYH59" s="151"/>
      <c r="PYI59" s="152"/>
      <c r="PYJ59" s="152"/>
      <c r="PYK59" s="153"/>
      <c r="PYL59" s="154"/>
      <c r="PYM59" s="150"/>
      <c r="PYN59" s="151"/>
      <c r="PYO59" s="152"/>
      <c r="PYP59" s="152"/>
      <c r="PYQ59" s="153"/>
      <c r="PYR59" s="154"/>
      <c r="PYS59" s="150"/>
      <c r="PYT59" s="151"/>
      <c r="PYU59" s="152"/>
      <c r="PYV59" s="152"/>
      <c r="PYW59" s="153"/>
      <c r="PYX59" s="154"/>
      <c r="PYY59" s="150"/>
      <c r="PYZ59" s="151"/>
      <c r="PZA59" s="152"/>
      <c r="PZB59" s="152"/>
      <c r="PZC59" s="153"/>
      <c r="PZD59" s="154"/>
      <c r="PZE59" s="150"/>
      <c r="PZF59" s="151"/>
      <c r="PZG59" s="152"/>
      <c r="PZH59" s="152"/>
      <c r="PZI59" s="153"/>
      <c r="PZJ59" s="154"/>
      <c r="PZK59" s="150"/>
      <c r="PZL59" s="151"/>
      <c r="PZM59" s="152"/>
      <c r="PZN59" s="152"/>
      <c r="PZO59" s="153"/>
      <c r="PZP59" s="154"/>
      <c r="PZQ59" s="150"/>
      <c r="PZR59" s="151"/>
      <c r="PZS59" s="152"/>
      <c r="PZT59" s="152"/>
      <c r="PZU59" s="153"/>
      <c r="PZV59" s="154"/>
      <c r="PZW59" s="150"/>
      <c r="PZX59" s="151"/>
      <c r="PZY59" s="152"/>
      <c r="PZZ59" s="152"/>
      <c r="QAA59" s="153"/>
      <c r="QAB59" s="154"/>
      <c r="QAC59" s="150"/>
      <c r="QAD59" s="151"/>
      <c r="QAE59" s="152"/>
      <c r="QAF59" s="152"/>
      <c r="QAG59" s="153"/>
      <c r="QAH59" s="154"/>
      <c r="QAI59" s="150"/>
      <c r="QAJ59" s="151"/>
      <c r="QAK59" s="152"/>
      <c r="QAL59" s="152"/>
      <c r="QAM59" s="153"/>
      <c r="QAN59" s="154"/>
      <c r="QAO59" s="150"/>
      <c r="QAP59" s="151"/>
      <c r="QAQ59" s="152"/>
      <c r="QAR59" s="152"/>
      <c r="QAS59" s="153"/>
      <c r="QAT59" s="154"/>
      <c r="QAU59" s="150"/>
      <c r="QAV59" s="151"/>
      <c r="QAW59" s="152"/>
      <c r="QAX59" s="152"/>
      <c r="QAY59" s="153"/>
      <c r="QAZ59" s="154"/>
      <c r="QBA59" s="150"/>
      <c r="QBB59" s="151"/>
      <c r="QBC59" s="152"/>
      <c r="QBD59" s="152"/>
      <c r="QBE59" s="153"/>
      <c r="QBF59" s="154"/>
      <c r="QBG59" s="150"/>
      <c r="QBH59" s="151"/>
      <c r="QBI59" s="152"/>
      <c r="QBJ59" s="152"/>
      <c r="QBK59" s="153"/>
      <c r="QBL59" s="154"/>
      <c r="QBM59" s="150"/>
      <c r="QBN59" s="151"/>
      <c r="QBO59" s="152"/>
      <c r="QBP59" s="152"/>
      <c r="QBQ59" s="153"/>
      <c r="QBR59" s="154"/>
      <c r="QBS59" s="150"/>
      <c r="QBT59" s="151"/>
      <c r="QBU59" s="152"/>
      <c r="QBV59" s="152"/>
      <c r="QBW59" s="153"/>
      <c r="QBX59" s="154"/>
      <c r="QBY59" s="150"/>
      <c r="QBZ59" s="151"/>
      <c r="QCA59" s="152"/>
      <c r="QCB59" s="152"/>
      <c r="QCC59" s="153"/>
      <c r="QCD59" s="154"/>
      <c r="QCE59" s="150"/>
      <c r="QCF59" s="151"/>
      <c r="QCG59" s="152"/>
      <c r="QCH59" s="152"/>
      <c r="QCI59" s="153"/>
      <c r="QCJ59" s="154"/>
      <c r="QCK59" s="150"/>
      <c r="QCL59" s="151"/>
      <c r="QCM59" s="152"/>
      <c r="QCN59" s="152"/>
      <c r="QCO59" s="153"/>
      <c r="QCP59" s="154"/>
      <c r="QCQ59" s="150"/>
      <c r="QCR59" s="151"/>
      <c r="QCS59" s="152"/>
      <c r="QCT59" s="152"/>
      <c r="QCU59" s="153"/>
      <c r="QCV59" s="154"/>
      <c r="QCW59" s="150"/>
      <c r="QCX59" s="151"/>
      <c r="QCY59" s="152"/>
      <c r="QCZ59" s="152"/>
      <c r="QDA59" s="153"/>
      <c r="QDB59" s="154"/>
      <c r="QDC59" s="150"/>
      <c r="QDD59" s="151"/>
      <c r="QDE59" s="152"/>
      <c r="QDF59" s="152"/>
      <c r="QDG59" s="153"/>
      <c r="QDH59" s="154"/>
      <c r="QDI59" s="150"/>
      <c r="QDJ59" s="151"/>
      <c r="QDK59" s="152"/>
      <c r="QDL59" s="152"/>
      <c r="QDM59" s="153"/>
      <c r="QDN59" s="154"/>
      <c r="QDO59" s="150"/>
      <c r="QDP59" s="151"/>
      <c r="QDQ59" s="152"/>
      <c r="QDR59" s="152"/>
      <c r="QDS59" s="153"/>
      <c r="QDT59" s="154"/>
      <c r="QDU59" s="150"/>
      <c r="QDV59" s="151"/>
      <c r="QDW59" s="152"/>
      <c r="QDX59" s="152"/>
      <c r="QDY59" s="153"/>
      <c r="QDZ59" s="154"/>
      <c r="QEA59" s="150"/>
      <c r="QEB59" s="151"/>
      <c r="QEC59" s="152"/>
      <c r="QED59" s="152"/>
      <c r="QEE59" s="153"/>
      <c r="QEF59" s="154"/>
      <c r="QEG59" s="150"/>
      <c r="QEH59" s="151"/>
      <c r="QEI59" s="152"/>
      <c r="QEJ59" s="152"/>
      <c r="QEK59" s="153"/>
      <c r="QEL59" s="154"/>
      <c r="QEM59" s="150"/>
      <c r="QEN59" s="151"/>
      <c r="QEO59" s="152"/>
      <c r="QEP59" s="152"/>
      <c r="QEQ59" s="153"/>
      <c r="QER59" s="154"/>
      <c r="QES59" s="150"/>
      <c r="QET59" s="151"/>
      <c r="QEU59" s="152"/>
      <c r="QEV59" s="152"/>
      <c r="QEW59" s="153"/>
      <c r="QEX59" s="154"/>
      <c r="QEY59" s="150"/>
      <c r="QEZ59" s="151"/>
      <c r="QFA59" s="152"/>
      <c r="QFB59" s="152"/>
      <c r="QFC59" s="153"/>
      <c r="QFD59" s="154"/>
      <c r="QFE59" s="150"/>
      <c r="QFF59" s="151"/>
      <c r="QFG59" s="152"/>
      <c r="QFH59" s="152"/>
      <c r="QFI59" s="153"/>
      <c r="QFJ59" s="154"/>
      <c r="QFK59" s="150"/>
      <c r="QFL59" s="151"/>
      <c r="QFM59" s="152"/>
      <c r="QFN59" s="152"/>
      <c r="QFO59" s="153"/>
      <c r="QFP59" s="154"/>
      <c r="QFQ59" s="150"/>
      <c r="QFR59" s="151"/>
      <c r="QFS59" s="152"/>
      <c r="QFT59" s="152"/>
      <c r="QFU59" s="153"/>
      <c r="QFV59" s="154"/>
      <c r="QFW59" s="150"/>
      <c r="QFX59" s="151"/>
      <c r="QFY59" s="152"/>
      <c r="QFZ59" s="152"/>
      <c r="QGA59" s="153"/>
      <c r="QGB59" s="154"/>
      <c r="QGC59" s="150"/>
      <c r="QGD59" s="151"/>
      <c r="QGE59" s="152"/>
      <c r="QGF59" s="152"/>
      <c r="QGG59" s="153"/>
      <c r="QGH59" s="154"/>
      <c r="QGI59" s="150"/>
      <c r="QGJ59" s="151"/>
      <c r="QGK59" s="152"/>
      <c r="QGL59" s="152"/>
      <c r="QGM59" s="153"/>
      <c r="QGN59" s="154"/>
      <c r="QGO59" s="150"/>
      <c r="QGP59" s="151"/>
      <c r="QGQ59" s="152"/>
      <c r="QGR59" s="152"/>
      <c r="QGS59" s="153"/>
      <c r="QGT59" s="154"/>
      <c r="QGU59" s="150"/>
      <c r="QGV59" s="151"/>
      <c r="QGW59" s="152"/>
      <c r="QGX59" s="152"/>
      <c r="QGY59" s="153"/>
      <c r="QGZ59" s="154"/>
      <c r="QHA59" s="150"/>
      <c r="QHB59" s="151"/>
      <c r="QHC59" s="152"/>
      <c r="QHD59" s="152"/>
      <c r="QHE59" s="153"/>
      <c r="QHF59" s="154"/>
      <c r="QHG59" s="150"/>
      <c r="QHH59" s="151"/>
      <c r="QHI59" s="152"/>
      <c r="QHJ59" s="152"/>
      <c r="QHK59" s="153"/>
      <c r="QHL59" s="154"/>
      <c r="QHM59" s="150"/>
      <c r="QHN59" s="151"/>
      <c r="QHO59" s="152"/>
      <c r="QHP59" s="152"/>
      <c r="QHQ59" s="153"/>
      <c r="QHR59" s="154"/>
      <c r="QHS59" s="150"/>
      <c r="QHT59" s="151"/>
      <c r="QHU59" s="152"/>
      <c r="QHV59" s="152"/>
      <c r="QHW59" s="153"/>
      <c r="QHX59" s="154"/>
      <c r="QHY59" s="150"/>
      <c r="QHZ59" s="151"/>
      <c r="QIA59" s="152"/>
      <c r="QIB59" s="152"/>
      <c r="QIC59" s="153"/>
      <c r="QID59" s="154"/>
      <c r="QIE59" s="150"/>
      <c r="QIF59" s="151"/>
      <c r="QIG59" s="152"/>
      <c r="QIH59" s="152"/>
      <c r="QII59" s="153"/>
      <c r="QIJ59" s="154"/>
      <c r="QIK59" s="150"/>
      <c r="QIL59" s="151"/>
      <c r="QIM59" s="152"/>
      <c r="QIN59" s="152"/>
      <c r="QIO59" s="153"/>
      <c r="QIP59" s="154"/>
      <c r="QIQ59" s="150"/>
      <c r="QIR59" s="151"/>
      <c r="QIS59" s="152"/>
      <c r="QIT59" s="152"/>
      <c r="QIU59" s="153"/>
      <c r="QIV59" s="154"/>
      <c r="QIW59" s="150"/>
      <c r="QIX59" s="151"/>
      <c r="QIY59" s="152"/>
      <c r="QIZ59" s="152"/>
      <c r="QJA59" s="153"/>
      <c r="QJB59" s="154"/>
      <c r="QJC59" s="150"/>
      <c r="QJD59" s="151"/>
      <c r="QJE59" s="152"/>
      <c r="QJF59" s="152"/>
      <c r="QJG59" s="153"/>
      <c r="QJH59" s="154"/>
      <c r="QJI59" s="150"/>
      <c r="QJJ59" s="151"/>
      <c r="QJK59" s="152"/>
      <c r="QJL59" s="152"/>
      <c r="QJM59" s="153"/>
      <c r="QJN59" s="154"/>
      <c r="QJO59" s="150"/>
      <c r="QJP59" s="151"/>
      <c r="QJQ59" s="152"/>
      <c r="QJR59" s="152"/>
      <c r="QJS59" s="153"/>
      <c r="QJT59" s="154"/>
      <c r="QJU59" s="150"/>
      <c r="QJV59" s="151"/>
      <c r="QJW59" s="152"/>
      <c r="QJX59" s="152"/>
      <c r="QJY59" s="153"/>
      <c r="QJZ59" s="154"/>
      <c r="QKA59" s="150"/>
      <c r="QKB59" s="151"/>
      <c r="QKC59" s="152"/>
      <c r="QKD59" s="152"/>
      <c r="QKE59" s="153"/>
      <c r="QKF59" s="154"/>
      <c r="QKG59" s="150"/>
      <c r="QKH59" s="151"/>
      <c r="QKI59" s="152"/>
      <c r="QKJ59" s="152"/>
      <c r="QKK59" s="153"/>
      <c r="QKL59" s="154"/>
      <c r="QKM59" s="150"/>
      <c r="QKN59" s="151"/>
      <c r="QKO59" s="152"/>
      <c r="QKP59" s="152"/>
      <c r="QKQ59" s="153"/>
      <c r="QKR59" s="154"/>
      <c r="QKS59" s="150"/>
      <c r="QKT59" s="151"/>
      <c r="QKU59" s="152"/>
      <c r="QKV59" s="152"/>
      <c r="QKW59" s="153"/>
      <c r="QKX59" s="154"/>
      <c r="QKY59" s="150"/>
      <c r="QKZ59" s="151"/>
      <c r="QLA59" s="152"/>
      <c r="QLB59" s="152"/>
      <c r="QLC59" s="153"/>
      <c r="QLD59" s="154"/>
      <c r="QLE59" s="150"/>
      <c r="QLF59" s="151"/>
      <c r="QLG59" s="152"/>
      <c r="QLH59" s="152"/>
      <c r="QLI59" s="153"/>
      <c r="QLJ59" s="154"/>
      <c r="QLK59" s="150"/>
      <c r="QLL59" s="151"/>
      <c r="QLM59" s="152"/>
      <c r="QLN59" s="152"/>
      <c r="QLO59" s="153"/>
      <c r="QLP59" s="154"/>
      <c r="QLQ59" s="150"/>
      <c r="QLR59" s="151"/>
      <c r="QLS59" s="152"/>
      <c r="QLT59" s="152"/>
      <c r="QLU59" s="153"/>
      <c r="QLV59" s="154"/>
      <c r="QLW59" s="150"/>
      <c r="QLX59" s="151"/>
      <c r="QLY59" s="152"/>
      <c r="QLZ59" s="152"/>
      <c r="QMA59" s="153"/>
      <c r="QMB59" s="154"/>
      <c r="QMC59" s="150"/>
      <c r="QMD59" s="151"/>
      <c r="QME59" s="152"/>
      <c r="QMF59" s="152"/>
      <c r="QMG59" s="153"/>
      <c r="QMH59" s="154"/>
      <c r="QMI59" s="150"/>
      <c r="QMJ59" s="151"/>
      <c r="QMK59" s="152"/>
      <c r="QML59" s="152"/>
      <c r="QMM59" s="153"/>
      <c r="QMN59" s="154"/>
      <c r="QMO59" s="150"/>
      <c r="QMP59" s="151"/>
      <c r="QMQ59" s="152"/>
      <c r="QMR59" s="152"/>
      <c r="QMS59" s="153"/>
      <c r="QMT59" s="154"/>
      <c r="QMU59" s="150"/>
      <c r="QMV59" s="151"/>
      <c r="QMW59" s="152"/>
      <c r="QMX59" s="152"/>
      <c r="QMY59" s="153"/>
      <c r="QMZ59" s="154"/>
      <c r="QNA59" s="150"/>
      <c r="QNB59" s="151"/>
      <c r="QNC59" s="152"/>
      <c r="QND59" s="152"/>
      <c r="QNE59" s="153"/>
      <c r="QNF59" s="154"/>
      <c r="QNG59" s="150"/>
      <c r="QNH59" s="151"/>
      <c r="QNI59" s="152"/>
      <c r="QNJ59" s="152"/>
      <c r="QNK59" s="153"/>
      <c r="QNL59" s="154"/>
      <c r="QNM59" s="150"/>
      <c r="QNN59" s="151"/>
      <c r="QNO59" s="152"/>
      <c r="QNP59" s="152"/>
      <c r="QNQ59" s="153"/>
      <c r="QNR59" s="154"/>
      <c r="QNS59" s="150"/>
      <c r="QNT59" s="151"/>
      <c r="QNU59" s="152"/>
      <c r="QNV59" s="152"/>
      <c r="QNW59" s="153"/>
      <c r="QNX59" s="154"/>
      <c r="QNY59" s="150"/>
      <c r="QNZ59" s="151"/>
      <c r="QOA59" s="152"/>
      <c r="QOB59" s="152"/>
      <c r="QOC59" s="153"/>
      <c r="QOD59" s="154"/>
      <c r="QOE59" s="150"/>
      <c r="QOF59" s="151"/>
      <c r="QOG59" s="152"/>
      <c r="QOH59" s="152"/>
      <c r="QOI59" s="153"/>
      <c r="QOJ59" s="154"/>
      <c r="QOK59" s="150"/>
      <c r="QOL59" s="151"/>
      <c r="QOM59" s="152"/>
      <c r="QON59" s="152"/>
      <c r="QOO59" s="153"/>
      <c r="QOP59" s="154"/>
      <c r="QOQ59" s="150"/>
      <c r="QOR59" s="151"/>
      <c r="QOS59" s="152"/>
      <c r="QOT59" s="152"/>
      <c r="QOU59" s="153"/>
      <c r="QOV59" s="154"/>
      <c r="QOW59" s="150"/>
      <c r="QOX59" s="151"/>
      <c r="QOY59" s="152"/>
      <c r="QOZ59" s="152"/>
      <c r="QPA59" s="153"/>
      <c r="QPB59" s="154"/>
      <c r="QPC59" s="150"/>
      <c r="QPD59" s="151"/>
      <c r="QPE59" s="152"/>
      <c r="QPF59" s="152"/>
      <c r="QPG59" s="153"/>
      <c r="QPH59" s="154"/>
      <c r="QPI59" s="150"/>
      <c r="QPJ59" s="151"/>
      <c r="QPK59" s="152"/>
      <c r="QPL59" s="152"/>
      <c r="QPM59" s="153"/>
      <c r="QPN59" s="154"/>
      <c r="QPO59" s="150"/>
      <c r="QPP59" s="151"/>
      <c r="QPQ59" s="152"/>
      <c r="QPR59" s="152"/>
      <c r="QPS59" s="153"/>
      <c r="QPT59" s="154"/>
      <c r="QPU59" s="150"/>
      <c r="QPV59" s="151"/>
      <c r="QPW59" s="152"/>
      <c r="QPX59" s="152"/>
      <c r="QPY59" s="153"/>
      <c r="QPZ59" s="154"/>
      <c r="QQA59" s="150"/>
      <c r="QQB59" s="151"/>
      <c r="QQC59" s="152"/>
      <c r="QQD59" s="152"/>
      <c r="QQE59" s="153"/>
      <c r="QQF59" s="154"/>
      <c r="QQG59" s="150"/>
      <c r="QQH59" s="151"/>
      <c r="QQI59" s="152"/>
      <c r="QQJ59" s="152"/>
      <c r="QQK59" s="153"/>
      <c r="QQL59" s="154"/>
      <c r="QQM59" s="150"/>
      <c r="QQN59" s="151"/>
      <c r="QQO59" s="152"/>
      <c r="QQP59" s="152"/>
      <c r="QQQ59" s="153"/>
      <c r="QQR59" s="154"/>
      <c r="QQS59" s="150"/>
      <c r="QQT59" s="151"/>
      <c r="QQU59" s="152"/>
      <c r="QQV59" s="152"/>
      <c r="QQW59" s="153"/>
      <c r="QQX59" s="154"/>
      <c r="QQY59" s="150"/>
      <c r="QQZ59" s="151"/>
      <c r="QRA59" s="152"/>
      <c r="QRB59" s="152"/>
      <c r="QRC59" s="153"/>
      <c r="QRD59" s="154"/>
      <c r="QRE59" s="150"/>
      <c r="QRF59" s="151"/>
      <c r="QRG59" s="152"/>
      <c r="QRH59" s="152"/>
      <c r="QRI59" s="153"/>
      <c r="QRJ59" s="154"/>
      <c r="QRK59" s="150"/>
      <c r="QRL59" s="151"/>
      <c r="QRM59" s="152"/>
      <c r="QRN59" s="152"/>
      <c r="QRO59" s="153"/>
      <c r="QRP59" s="154"/>
      <c r="QRQ59" s="150"/>
      <c r="QRR59" s="151"/>
      <c r="QRS59" s="152"/>
      <c r="QRT59" s="152"/>
      <c r="QRU59" s="153"/>
      <c r="QRV59" s="154"/>
      <c r="QRW59" s="150"/>
      <c r="QRX59" s="151"/>
      <c r="QRY59" s="152"/>
      <c r="QRZ59" s="152"/>
      <c r="QSA59" s="153"/>
      <c r="QSB59" s="154"/>
      <c r="QSC59" s="150"/>
      <c r="QSD59" s="151"/>
      <c r="QSE59" s="152"/>
      <c r="QSF59" s="152"/>
      <c r="QSG59" s="153"/>
      <c r="QSH59" s="154"/>
      <c r="QSI59" s="150"/>
      <c r="QSJ59" s="151"/>
      <c r="QSK59" s="152"/>
      <c r="QSL59" s="152"/>
      <c r="QSM59" s="153"/>
      <c r="QSN59" s="154"/>
      <c r="QSO59" s="150"/>
      <c r="QSP59" s="151"/>
      <c r="QSQ59" s="152"/>
      <c r="QSR59" s="152"/>
      <c r="QSS59" s="153"/>
      <c r="QST59" s="154"/>
      <c r="QSU59" s="150"/>
      <c r="QSV59" s="151"/>
      <c r="QSW59" s="152"/>
      <c r="QSX59" s="152"/>
      <c r="QSY59" s="153"/>
      <c r="QSZ59" s="154"/>
      <c r="QTA59" s="150"/>
      <c r="QTB59" s="151"/>
      <c r="QTC59" s="152"/>
      <c r="QTD59" s="152"/>
      <c r="QTE59" s="153"/>
      <c r="QTF59" s="154"/>
      <c r="QTG59" s="150"/>
      <c r="QTH59" s="151"/>
      <c r="QTI59" s="152"/>
      <c r="QTJ59" s="152"/>
      <c r="QTK59" s="153"/>
      <c r="QTL59" s="154"/>
      <c r="QTM59" s="150"/>
      <c r="QTN59" s="151"/>
      <c r="QTO59" s="152"/>
      <c r="QTP59" s="152"/>
      <c r="QTQ59" s="153"/>
      <c r="QTR59" s="154"/>
      <c r="QTS59" s="150"/>
      <c r="QTT59" s="151"/>
      <c r="QTU59" s="152"/>
      <c r="QTV59" s="152"/>
      <c r="QTW59" s="153"/>
      <c r="QTX59" s="154"/>
      <c r="QTY59" s="150"/>
      <c r="QTZ59" s="151"/>
      <c r="QUA59" s="152"/>
      <c r="QUB59" s="152"/>
      <c r="QUC59" s="153"/>
      <c r="QUD59" s="154"/>
      <c r="QUE59" s="150"/>
      <c r="QUF59" s="151"/>
      <c r="QUG59" s="152"/>
      <c r="QUH59" s="152"/>
      <c r="QUI59" s="153"/>
      <c r="QUJ59" s="154"/>
      <c r="QUK59" s="150"/>
      <c r="QUL59" s="151"/>
      <c r="QUM59" s="152"/>
      <c r="QUN59" s="152"/>
      <c r="QUO59" s="153"/>
      <c r="QUP59" s="154"/>
      <c r="QUQ59" s="150"/>
      <c r="QUR59" s="151"/>
      <c r="QUS59" s="152"/>
      <c r="QUT59" s="152"/>
      <c r="QUU59" s="153"/>
      <c r="QUV59" s="154"/>
      <c r="QUW59" s="150"/>
      <c r="QUX59" s="151"/>
      <c r="QUY59" s="152"/>
      <c r="QUZ59" s="152"/>
      <c r="QVA59" s="153"/>
      <c r="QVB59" s="154"/>
      <c r="QVC59" s="150"/>
      <c r="QVD59" s="151"/>
      <c r="QVE59" s="152"/>
      <c r="QVF59" s="152"/>
      <c r="QVG59" s="153"/>
      <c r="QVH59" s="154"/>
      <c r="QVI59" s="150"/>
      <c r="QVJ59" s="151"/>
      <c r="QVK59" s="152"/>
      <c r="QVL59" s="152"/>
      <c r="QVM59" s="153"/>
      <c r="QVN59" s="154"/>
      <c r="QVO59" s="150"/>
      <c r="QVP59" s="151"/>
      <c r="QVQ59" s="152"/>
      <c r="QVR59" s="152"/>
      <c r="QVS59" s="153"/>
      <c r="QVT59" s="154"/>
      <c r="QVU59" s="150"/>
      <c r="QVV59" s="151"/>
      <c r="QVW59" s="152"/>
      <c r="QVX59" s="152"/>
      <c r="QVY59" s="153"/>
      <c r="QVZ59" s="154"/>
      <c r="QWA59" s="150"/>
      <c r="QWB59" s="151"/>
      <c r="QWC59" s="152"/>
      <c r="QWD59" s="152"/>
      <c r="QWE59" s="153"/>
      <c r="QWF59" s="154"/>
      <c r="QWG59" s="150"/>
      <c r="QWH59" s="151"/>
      <c r="QWI59" s="152"/>
      <c r="QWJ59" s="152"/>
      <c r="QWK59" s="153"/>
      <c r="QWL59" s="154"/>
      <c r="QWM59" s="150"/>
      <c r="QWN59" s="151"/>
      <c r="QWO59" s="152"/>
      <c r="QWP59" s="152"/>
      <c r="QWQ59" s="153"/>
      <c r="QWR59" s="154"/>
      <c r="QWS59" s="150"/>
      <c r="QWT59" s="151"/>
      <c r="QWU59" s="152"/>
      <c r="QWV59" s="152"/>
      <c r="QWW59" s="153"/>
      <c r="QWX59" s="154"/>
      <c r="QWY59" s="150"/>
      <c r="QWZ59" s="151"/>
      <c r="QXA59" s="152"/>
      <c r="QXB59" s="152"/>
      <c r="QXC59" s="153"/>
      <c r="QXD59" s="154"/>
      <c r="QXE59" s="150"/>
      <c r="QXF59" s="151"/>
      <c r="QXG59" s="152"/>
      <c r="QXH59" s="152"/>
      <c r="QXI59" s="153"/>
      <c r="QXJ59" s="154"/>
      <c r="QXK59" s="150"/>
      <c r="QXL59" s="151"/>
      <c r="QXM59" s="152"/>
      <c r="QXN59" s="152"/>
      <c r="QXO59" s="153"/>
      <c r="QXP59" s="154"/>
      <c r="QXQ59" s="150"/>
      <c r="QXR59" s="151"/>
      <c r="QXS59" s="152"/>
      <c r="QXT59" s="152"/>
      <c r="QXU59" s="153"/>
      <c r="QXV59" s="154"/>
      <c r="QXW59" s="150"/>
      <c r="QXX59" s="151"/>
      <c r="QXY59" s="152"/>
      <c r="QXZ59" s="152"/>
      <c r="QYA59" s="153"/>
      <c r="QYB59" s="154"/>
      <c r="QYC59" s="150"/>
      <c r="QYD59" s="151"/>
      <c r="QYE59" s="152"/>
      <c r="QYF59" s="152"/>
      <c r="QYG59" s="153"/>
      <c r="QYH59" s="154"/>
      <c r="QYI59" s="150"/>
      <c r="QYJ59" s="151"/>
      <c r="QYK59" s="152"/>
      <c r="QYL59" s="152"/>
      <c r="QYM59" s="153"/>
      <c r="QYN59" s="154"/>
      <c r="QYO59" s="150"/>
      <c r="QYP59" s="151"/>
      <c r="QYQ59" s="152"/>
      <c r="QYR59" s="152"/>
      <c r="QYS59" s="153"/>
      <c r="QYT59" s="154"/>
      <c r="QYU59" s="150"/>
      <c r="QYV59" s="151"/>
      <c r="QYW59" s="152"/>
      <c r="QYX59" s="152"/>
      <c r="QYY59" s="153"/>
      <c r="QYZ59" s="154"/>
      <c r="QZA59" s="150"/>
      <c r="QZB59" s="151"/>
      <c r="QZC59" s="152"/>
      <c r="QZD59" s="152"/>
      <c r="QZE59" s="153"/>
      <c r="QZF59" s="154"/>
      <c r="QZG59" s="150"/>
      <c r="QZH59" s="151"/>
      <c r="QZI59" s="152"/>
      <c r="QZJ59" s="152"/>
      <c r="QZK59" s="153"/>
      <c r="QZL59" s="154"/>
      <c r="QZM59" s="150"/>
      <c r="QZN59" s="151"/>
      <c r="QZO59" s="152"/>
      <c r="QZP59" s="152"/>
      <c r="QZQ59" s="153"/>
      <c r="QZR59" s="154"/>
      <c r="QZS59" s="150"/>
      <c r="QZT59" s="151"/>
      <c r="QZU59" s="152"/>
      <c r="QZV59" s="152"/>
      <c r="QZW59" s="153"/>
      <c r="QZX59" s="154"/>
      <c r="QZY59" s="150"/>
      <c r="QZZ59" s="151"/>
      <c r="RAA59" s="152"/>
      <c r="RAB59" s="152"/>
      <c r="RAC59" s="153"/>
      <c r="RAD59" s="154"/>
      <c r="RAE59" s="150"/>
      <c r="RAF59" s="151"/>
      <c r="RAG59" s="152"/>
      <c r="RAH59" s="152"/>
      <c r="RAI59" s="153"/>
      <c r="RAJ59" s="154"/>
      <c r="RAK59" s="150"/>
      <c r="RAL59" s="151"/>
      <c r="RAM59" s="152"/>
      <c r="RAN59" s="152"/>
      <c r="RAO59" s="153"/>
      <c r="RAP59" s="154"/>
      <c r="RAQ59" s="150"/>
      <c r="RAR59" s="151"/>
      <c r="RAS59" s="152"/>
      <c r="RAT59" s="152"/>
      <c r="RAU59" s="153"/>
      <c r="RAV59" s="154"/>
      <c r="RAW59" s="150"/>
      <c r="RAX59" s="151"/>
      <c r="RAY59" s="152"/>
      <c r="RAZ59" s="152"/>
      <c r="RBA59" s="153"/>
      <c r="RBB59" s="154"/>
      <c r="RBC59" s="150"/>
      <c r="RBD59" s="151"/>
      <c r="RBE59" s="152"/>
      <c r="RBF59" s="152"/>
      <c r="RBG59" s="153"/>
      <c r="RBH59" s="154"/>
      <c r="RBI59" s="150"/>
      <c r="RBJ59" s="151"/>
      <c r="RBK59" s="152"/>
      <c r="RBL59" s="152"/>
      <c r="RBM59" s="153"/>
      <c r="RBN59" s="154"/>
      <c r="RBO59" s="150"/>
      <c r="RBP59" s="151"/>
      <c r="RBQ59" s="152"/>
      <c r="RBR59" s="152"/>
      <c r="RBS59" s="153"/>
      <c r="RBT59" s="154"/>
      <c r="RBU59" s="150"/>
      <c r="RBV59" s="151"/>
      <c r="RBW59" s="152"/>
      <c r="RBX59" s="152"/>
      <c r="RBY59" s="153"/>
      <c r="RBZ59" s="154"/>
      <c r="RCA59" s="150"/>
      <c r="RCB59" s="151"/>
      <c r="RCC59" s="152"/>
      <c r="RCD59" s="152"/>
      <c r="RCE59" s="153"/>
      <c r="RCF59" s="154"/>
      <c r="RCG59" s="150"/>
      <c r="RCH59" s="151"/>
      <c r="RCI59" s="152"/>
      <c r="RCJ59" s="152"/>
      <c r="RCK59" s="153"/>
      <c r="RCL59" s="154"/>
      <c r="RCM59" s="150"/>
      <c r="RCN59" s="151"/>
      <c r="RCO59" s="152"/>
      <c r="RCP59" s="152"/>
      <c r="RCQ59" s="153"/>
      <c r="RCR59" s="154"/>
      <c r="RCS59" s="150"/>
      <c r="RCT59" s="151"/>
      <c r="RCU59" s="152"/>
      <c r="RCV59" s="152"/>
      <c r="RCW59" s="153"/>
      <c r="RCX59" s="154"/>
      <c r="RCY59" s="150"/>
      <c r="RCZ59" s="151"/>
      <c r="RDA59" s="152"/>
      <c r="RDB59" s="152"/>
      <c r="RDC59" s="153"/>
      <c r="RDD59" s="154"/>
      <c r="RDE59" s="150"/>
      <c r="RDF59" s="151"/>
      <c r="RDG59" s="152"/>
      <c r="RDH59" s="152"/>
      <c r="RDI59" s="153"/>
      <c r="RDJ59" s="154"/>
      <c r="RDK59" s="150"/>
      <c r="RDL59" s="151"/>
      <c r="RDM59" s="152"/>
      <c r="RDN59" s="152"/>
      <c r="RDO59" s="153"/>
      <c r="RDP59" s="154"/>
      <c r="RDQ59" s="150"/>
      <c r="RDR59" s="151"/>
      <c r="RDS59" s="152"/>
      <c r="RDT59" s="152"/>
      <c r="RDU59" s="153"/>
      <c r="RDV59" s="154"/>
      <c r="RDW59" s="150"/>
      <c r="RDX59" s="151"/>
      <c r="RDY59" s="152"/>
      <c r="RDZ59" s="152"/>
      <c r="REA59" s="153"/>
      <c r="REB59" s="154"/>
      <c r="REC59" s="150"/>
      <c r="RED59" s="151"/>
      <c r="REE59" s="152"/>
      <c r="REF59" s="152"/>
      <c r="REG59" s="153"/>
      <c r="REH59" s="154"/>
      <c r="REI59" s="150"/>
      <c r="REJ59" s="151"/>
      <c r="REK59" s="152"/>
      <c r="REL59" s="152"/>
      <c r="REM59" s="153"/>
      <c r="REN59" s="154"/>
      <c r="REO59" s="150"/>
      <c r="REP59" s="151"/>
      <c r="REQ59" s="152"/>
      <c r="RER59" s="152"/>
      <c r="RES59" s="153"/>
      <c r="RET59" s="154"/>
      <c r="REU59" s="150"/>
      <c r="REV59" s="151"/>
      <c r="REW59" s="152"/>
      <c r="REX59" s="152"/>
      <c r="REY59" s="153"/>
      <c r="REZ59" s="154"/>
      <c r="RFA59" s="150"/>
      <c r="RFB59" s="151"/>
      <c r="RFC59" s="152"/>
      <c r="RFD59" s="152"/>
      <c r="RFE59" s="153"/>
      <c r="RFF59" s="154"/>
      <c r="RFG59" s="150"/>
      <c r="RFH59" s="151"/>
      <c r="RFI59" s="152"/>
      <c r="RFJ59" s="152"/>
      <c r="RFK59" s="153"/>
      <c r="RFL59" s="154"/>
      <c r="RFM59" s="150"/>
      <c r="RFN59" s="151"/>
      <c r="RFO59" s="152"/>
      <c r="RFP59" s="152"/>
      <c r="RFQ59" s="153"/>
      <c r="RFR59" s="154"/>
      <c r="RFS59" s="150"/>
      <c r="RFT59" s="151"/>
      <c r="RFU59" s="152"/>
      <c r="RFV59" s="152"/>
      <c r="RFW59" s="153"/>
      <c r="RFX59" s="154"/>
      <c r="RFY59" s="150"/>
      <c r="RFZ59" s="151"/>
      <c r="RGA59" s="152"/>
      <c r="RGB59" s="152"/>
      <c r="RGC59" s="153"/>
      <c r="RGD59" s="154"/>
      <c r="RGE59" s="150"/>
      <c r="RGF59" s="151"/>
      <c r="RGG59" s="152"/>
      <c r="RGH59" s="152"/>
      <c r="RGI59" s="153"/>
      <c r="RGJ59" s="154"/>
      <c r="RGK59" s="150"/>
      <c r="RGL59" s="151"/>
      <c r="RGM59" s="152"/>
      <c r="RGN59" s="152"/>
      <c r="RGO59" s="153"/>
      <c r="RGP59" s="154"/>
      <c r="RGQ59" s="150"/>
      <c r="RGR59" s="151"/>
      <c r="RGS59" s="152"/>
      <c r="RGT59" s="152"/>
      <c r="RGU59" s="153"/>
      <c r="RGV59" s="154"/>
      <c r="RGW59" s="150"/>
      <c r="RGX59" s="151"/>
      <c r="RGY59" s="152"/>
      <c r="RGZ59" s="152"/>
      <c r="RHA59" s="153"/>
      <c r="RHB59" s="154"/>
      <c r="RHC59" s="150"/>
      <c r="RHD59" s="151"/>
      <c r="RHE59" s="152"/>
      <c r="RHF59" s="152"/>
      <c r="RHG59" s="153"/>
      <c r="RHH59" s="154"/>
      <c r="RHI59" s="150"/>
      <c r="RHJ59" s="151"/>
      <c r="RHK59" s="152"/>
      <c r="RHL59" s="152"/>
      <c r="RHM59" s="153"/>
      <c r="RHN59" s="154"/>
      <c r="RHO59" s="150"/>
      <c r="RHP59" s="151"/>
      <c r="RHQ59" s="152"/>
      <c r="RHR59" s="152"/>
      <c r="RHS59" s="153"/>
      <c r="RHT59" s="154"/>
      <c r="RHU59" s="150"/>
      <c r="RHV59" s="151"/>
      <c r="RHW59" s="152"/>
      <c r="RHX59" s="152"/>
      <c r="RHY59" s="153"/>
      <c r="RHZ59" s="154"/>
      <c r="RIA59" s="150"/>
      <c r="RIB59" s="151"/>
      <c r="RIC59" s="152"/>
      <c r="RID59" s="152"/>
      <c r="RIE59" s="153"/>
      <c r="RIF59" s="154"/>
      <c r="RIG59" s="150"/>
      <c r="RIH59" s="151"/>
      <c r="RII59" s="152"/>
      <c r="RIJ59" s="152"/>
      <c r="RIK59" s="153"/>
      <c r="RIL59" s="154"/>
      <c r="RIM59" s="150"/>
      <c r="RIN59" s="151"/>
      <c r="RIO59" s="152"/>
      <c r="RIP59" s="152"/>
      <c r="RIQ59" s="153"/>
      <c r="RIR59" s="154"/>
      <c r="RIS59" s="150"/>
      <c r="RIT59" s="151"/>
      <c r="RIU59" s="152"/>
      <c r="RIV59" s="152"/>
      <c r="RIW59" s="153"/>
      <c r="RIX59" s="154"/>
      <c r="RIY59" s="150"/>
      <c r="RIZ59" s="151"/>
      <c r="RJA59" s="152"/>
      <c r="RJB59" s="152"/>
      <c r="RJC59" s="153"/>
      <c r="RJD59" s="154"/>
      <c r="RJE59" s="150"/>
      <c r="RJF59" s="151"/>
      <c r="RJG59" s="152"/>
      <c r="RJH59" s="152"/>
      <c r="RJI59" s="153"/>
      <c r="RJJ59" s="154"/>
      <c r="RJK59" s="150"/>
      <c r="RJL59" s="151"/>
      <c r="RJM59" s="152"/>
      <c r="RJN59" s="152"/>
      <c r="RJO59" s="153"/>
      <c r="RJP59" s="154"/>
      <c r="RJQ59" s="150"/>
      <c r="RJR59" s="151"/>
      <c r="RJS59" s="152"/>
      <c r="RJT59" s="152"/>
      <c r="RJU59" s="153"/>
      <c r="RJV59" s="154"/>
      <c r="RJW59" s="150"/>
      <c r="RJX59" s="151"/>
      <c r="RJY59" s="152"/>
      <c r="RJZ59" s="152"/>
      <c r="RKA59" s="153"/>
      <c r="RKB59" s="154"/>
      <c r="RKC59" s="150"/>
      <c r="RKD59" s="151"/>
      <c r="RKE59" s="152"/>
      <c r="RKF59" s="152"/>
      <c r="RKG59" s="153"/>
      <c r="RKH59" s="154"/>
      <c r="RKI59" s="150"/>
      <c r="RKJ59" s="151"/>
      <c r="RKK59" s="152"/>
      <c r="RKL59" s="152"/>
      <c r="RKM59" s="153"/>
      <c r="RKN59" s="154"/>
      <c r="RKO59" s="150"/>
      <c r="RKP59" s="151"/>
      <c r="RKQ59" s="152"/>
      <c r="RKR59" s="152"/>
      <c r="RKS59" s="153"/>
      <c r="RKT59" s="154"/>
      <c r="RKU59" s="150"/>
      <c r="RKV59" s="151"/>
      <c r="RKW59" s="152"/>
      <c r="RKX59" s="152"/>
      <c r="RKY59" s="153"/>
      <c r="RKZ59" s="154"/>
      <c r="RLA59" s="150"/>
      <c r="RLB59" s="151"/>
      <c r="RLC59" s="152"/>
      <c r="RLD59" s="152"/>
      <c r="RLE59" s="153"/>
      <c r="RLF59" s="154"/>
      <c r="RLG59" s="150"/>
      <c r="RLH59" s="151"/>
      <c r="RLI59" s="152"/>
      <c r="RLJ59" s="152"/>
      <c r="RLK59" s="153"/>
      <c r="RLL59" s="154"/>
      <c r="RLM59" s="150"/>
      <c r="RLN59" s="151"/>
      <c r="RLO59" s="152"/>
      <c r="RLP59" s="152"/>
      <c r="RLQ59" s="153"/>
      <c r="RLR59" s="154"/>
      <c r="RLS59" s="150"/>
      <c r="RLT59" s="151"/>
      <c r="RLU59" s="152"/>
      <c r="RLV59" s="152"/>
      <c r="RLW59" s="153"/>
      <c r="RLX59" s="154"/>
      <c r="RLY59" s="150"/>
      <c r="RLZ59" s="151"/>
      <c r="RMA59" s="152"/>
      <c r="RMB59" s="152"/>
      <c r="RMC59" s="153"/>
      <c r="RMD59" s="154"/>
      <c r="RME59" s="150"/>
      <c r="RMF59" s="151"/>
      <c r="RMG59" s="152"/>
      <c r="RMH59" s="152"/>
      <c r="RMI59" s="153"/>
      <c r="RMJ59" s="154"/>
      <c r="RMK59" s="150"/>
      <c r="RML59" s="151"/>
      <c r="RMM59" s="152"/>
      <c r="RMN59" s="152"/>
      <c r="RMO59" s="153"/>
      <c r="RMP59" s="154"/>
      <c r="RMQ59" s="150"/>
      <c r="RMR59" s="151"/>
      <c r="RMS59" s="152"/>
      <c r="RMT59" s="152"/>
      <c r="RMU59" s="153"/>
      <c r="RMV59" s="154"/>
      <c r="RMW59" s="150"/>
      <c r="RMX59" s="151"/>
      <c r="RMY59" s="152"/>
      <c r="RMZ59" s="152"/>
      <c r="RNA59" s="153"/>
      <c r="RNB59" s="154"/>
      <c r="RNC59" s="150"/>
      <c r="RND59" s="151"/>
      <c r="RNE59" s="152"/>
      <c r="RNF59" s="152"/>
      <c r="RNG59" s="153"/>
      <c r="RNH59" s="154"/>
      <c r="RNI59" s="150"/>
      <c r="RNJ59" s="151"/>
      <c r="RNK59" s="152"/>
      <c r="RNL59" s="152"/>
      <c r="RNM59" s="153"/>
      <c r="RNN59" s="154"/>
      <c r="RNO59" s="150"/>
      <c r="RNP59" s="151"/>
      <c r="RNQ59" s="152"/>
      <c r="RNR59" s="152"/>
      <c r="RNS59" s="153"/>
      <c r="RNT59" s="154"/>
      <c r="RNU59" s="150"/>
      <c r="RNV59" s="151"/>
      <c r="RNW59" s="152"/>
      <c r="RNX59" s="152"/>
      <c r="RNY59" s="153"/>
      <c r="RNZ59" s="154"/>
      <c r="ROA59" s="150"/>
      <c r="ROB59" s="151"/>
      <c r="ROC59" s="152"/>
      <c r="ROD59" s="152"/>
      <c r="ROE59" s="153"/>
      <c r="ROF59" s="154"/>
      <c r="ROG59" s="150"/>
      <c r="ROH59" s="151"/>
      <c r="ROI59" s="152"/>
      <c r="ROJ59" s="152"/>
      <c r="ROK59" s="153"/>
      <c r="ROL59" s="154"/>
      <c r="ROM59" s="150"/>
      <c r="RON59" s="151"/>
      <c r="ROO59" s="152"/>
      <c r="ROP59" s="152"/>
      <c r="ROQ59" s="153"/>
      <c r="ROR59" s="154"/>
      <c r="ROS59" s="150"/>
      <c r="ROT59" s="151"/>
      <c r="ROU59" s="152"/>
      <c r="ROV59" s="152"/>
      <c r="ROW59" s="153"/>
      <c r="ROX59" s="154"/>
      <c r="ROY59" s="150"/>
      <c r="ROZ59" s="151"/>
      <c r="RPA59" s="152"/>
      <c r="RPB59" s="152"/>
      <c r="RPC59" s="153"/>
      <c r="RPD59" s="154"/>
      <c r="RPE59" s="150"/>
      <c r="RPF59" s="151"/>
      <c r="RPG59" s="152"/>
      <c r="RPH59" s="152"/>
      <c r="RPI59" s="153"/>
      <c r="RPJ59" s="154"/>
      <c r="RPK59" s="150"/>
      <c r="RPL59" s="151"/>
      <c r="RPM59" s="152"/>
      <c r="RPN59" s="152"/>
      <c r="RPO59" s="153"/>
      <c r="RPP59" s="154"/>
      <c r="RPQ59" s="150"/>
      <c r="RPR59" s="151"/>
      <c r="RPS59" s="152"/>
      <c r="RPT59" s="152"/>
      <c r="RPU59" s="153"/>
      <c r="RPV59" s="154"/>
      <c r="RPW59" s="150"/>
      <c r="RPX59" s="151"/>
      <c r="RPY59" s="152"/>
      <c r="RPZ59" s="152"/>
      <c r="RQA59" s="153"/>
      <c r="RQB59" s="154"/>
      <c r="RQC59" s="150"/>
      <c r="RQD59" s="151"/>
      <c r="RQE59" s="152"/>
      <c r="RQF59" s="152"/>
      <c r="RQG59" s="153"/>
      <c r="RQH59" s="154"/>
      <c r="RQI59" s="150"/>
      <c r="RQJ59" s="151"/>
      <c r="RQK59" s="152"/>
      <c r="RQL59" s="152"/>
      <c r="RQM59" s="153"/>
      <c r="RQN59" s="154"/>
      <c r="RQO59" s="150"/>
      <c r="RQP59" s="151"/>
      <c r="RQQ59" s="152"/>
      <c r="RQR59" s="152"/>
      <c r="RQS59" s="153"/>
      <c r="RQT59" s="154"/>
      <c r="RQU59" s="150"/>
      <c r="RQV59" s="151"/>
      <c r="RQW59" s="152"/>
      <c r="RQX59" s="152"/>
      <c r="RQY59" s="153"/>
      <c r="RQZ59" s="154"/>
      <c r="RRA59" s="150"/>
      <c r="RRB59" s="151"/>
      <c r="RRC59" s="152"/>
      <c r="RRD59" s="152"/>
      <c r="RRE59" s="153"/>
      <c r="RRF59" s="154"/>
      <c r="RRG59" s="150"/>
      <c r="RRH59" s="151"/>
      <c r="RRI59" s="152"/>
      <c r="RRJ59" s="152"/>
      <c r="RRK59" s="153"/>
      <c r="RRL59" s="154"/>
      <c r="RRM59" s="150"/>
      <c r="RRN59" s="151"/>
      <c r="RRO59" s="152"/>
      <c r="RRP59" s="152"/>
      <c r="RRQ59" s="153"/>
      <c r="RRR59" s="154"/>
      <c r="RRS59" s="150"/>
      <c r="RRT59" s="151"/>
      <c r="RRU59" s="152"/>
      <c r="RRV59" s="152"/>
      <c r="RRW59" s="153"/>
      <c r="RRX59" s="154"/>
      <c r="RRY59" s="150"/>
      <c r="RRZ59" s="151"/>
      <c r="RSA59" s="152"/>
      <c r="RSB59" s="152"/>
      <c r="RSC59" s="153"/>
      <c r="RSD59" s="154"/>
      <c r="RSE59" s="150"/>
      <c r="RSF59" s="151"/>
      <c r="RSG59" s="152"/>
      <c r="RSH59" s="152"/>
      <c r="RSI59" s="153"/>
      <c r="RSJ59" s="154"/>
      <c r="RSK59" s="150"/>
      <c r="RSL59" s="151"/>
      <c r="RSM59" s="152"/>
      <c r="RSN59" s="152"/>
      <c r="RSO59" s="153"/>
      <c r="RSP59" s="154"/>
      <c r="RSQ59" s="150"/>
      <c r="RSR59" s="151"/>
      <c r="RSS59" s="152"/>
      <c r="RST59" s="152"/>
      <c r="RSU59" s="153"/>
      <c r="RSV59" s="154"/>
      <c r="RSW59" s="150"/>
      <c r="RSX59" s="151"/>
      <c r="RSY59" s="152"/>
      <c r="RSZ59" s="152"/>
      <c r="RTA59" s="153"/>
      <c r="RTB59" s="154"/>
      <c r="RTC59" s="150"/>
      <c r="RTD59" s="151"/>
      <c r="RTE59" s="152"/>
      <c r="RTF59" s="152"/>
      <c r="RTG59" s="153"/>
      <c r="RTH59" s="154"/>
      <c r="RTI59" s="150"/>
      <c r="RTJ59" s="151"/>
      <c r="RTK59" s="152"/>
      <c r="RTL59" s="152"/>
      <c r="RTM59" s="153"/>
      <c r="RTN59" s="154"/>
      <c r="RTO59" s="150"/>
      <c r="RTP59" s="151"/>
      <c r="RTQ59" s="152"/>
      <c r="RTR59" s="152"/>
      <c r="RTS59" s="153"/>
      <c r="RTT59" s="154"/>
      <c r="RTU59" s="150"/>
      <c r="RTV59" s="151"/>
      <c r="RTW59" s="152"/>
      <c r="RTX59" s="152"/>
      <c r="RTY59" s="153"/>
      <c r="RTZ59" s="154"/>
      <c r="RUA59" s="150"/>
      <c r="RUB59" s="151"/>
      <c r="RUC59" s="152"/>
      <c r="RUD59" s="152"/>
      <c r="RUE59" s="153"/>
      <c r="RUF59" s="154"/>
      <c r="RUG59" s="150"/>
      <c r="RUH59" s="151"/>
      <c r="RUI59" s="152"/>
      <c r="RUJ59" s="152"/>
      <c r="RUK59" s="153"/>
      <c r="RUL59" s="154"/>
      <c r="RUM59" s="150"/>
      <c r="RUN59" s="151"/>
      <c r="RUO59" s="152"/>
      <c r="RUP59" s="152"/>
      <c r="RUQ59" s="153"/>
      <c r="RUR59" s="154"/>
      <c r="RUS59" s="150"/>
      <c r="RUT59" s="151"/>
      <c r="RUU59" s="152"/>
      <c r="RUV59" s="152"/>
      <c r="RUW59" s="153"/>
      <c r="RUX59" s="154"/>
      <c r="RUY59" s="150"/>
      <c r="RUZ59" s="151"/>
      <c r="RVA59" s="152"/>
      <c r="RVB59" s="152"/>
      <c r="RVC59" s="153"/>
      <c r="RVD59" s="154"/>
      <c r="RVE59" s="150"/>
      <c r="RVF59" s="151"/>
      <c r="RVG59" s="152"/>
      <c r="RVH59" s="152"/>
      <c r="RVI59" s="153"/>
      <c r="RVJ59" s="154"/>
      <c r="RVK59" s="150"/>
      <c r="RVL59" s="151"/>
      <c r="RVM59" s="152"/>
      <c r="RVN59" s="152"/>
      <c r="RVO59" s="153"/>
      <c r="RVP59" s="154"/>
      <c r="RVQ59" s="150"/>
      <c r="RVR59" s="151"/>
      <c r="RVS59" s="152"/>
      <c r="RVT59" s="152"/>
      <c r="RVU59" s="153"/>
      <c r="RVV59" s="154"/>
      <c r="RVW59" s="150"/>
      <c r="RVX59" s="151"/>
      <c r="RVY59" s="152"/>
      <c r="RVZ59" s="152"/>
      <c r="RWA59" s="153"/>
      <c r="RWB59" s="154"/>
      <c r="RWC59" s="150"/>
      <c r="RWD59" s="151"/>
      <c r="RWE59" s="152"/>
      <c r="RWF59" s="152"/>
      <c r="RWG59" s="153"/>
      <c r="RWH59" s="154"/>
      <c r="RWI59" s="150"/>
      <c r="RWJ59" s="151"/>
      <c r="RWK59" s="152"/>
      <c r="RWL59" s="152"/>
      <c r="RWM59" s="153"/>
      <c r="RWN59" s="154"/>
      <c r="RWO59" s="150"/>
      <c r="RWP59" s="151"/>
      <c r="RWQ59" s="152"/>
      <c r="RWR59" s="152"/>
      <c r="RWS59" s="153"/>
      <c r="RWT59" s="154"/>
      <c r="RWU59" s="150"/>
      <c r="RWV59" s="151"/>
      <c r="RWW59" s="152"/>
      <c r="RWX59" s="152"/>
      <c r="RWY59" s="153"/>
      <c r="RWZ59" s="154"/>
      <c r="RXA59" s="150"/>
      <c r="RXB59" s="151"/>
      <c r="RXC59" s="152"/>
      <c r="RXD59" s="152"/>
      <c r="RXE59" s="153"/>
      <c r="RXF59" s="154"/>
      <c r="RXG59" s="150"/>
      <c r="RXH59" s="151"/>
      <c r="RXI59" s="152"/>
      <c r="RXJ59" s="152"/>
      <c r="RXK59" s="153"/>
      <c r="RXL59" s="154"/>
      <c r="RXM59" s="150"/>
      <c r="RXN59" s="151"/>
      <c r="RXO59" s="152"/>
      <c r="RXP59" s="152"/>
      <c r="RXQ59" s="153"/>
      <c r="RXR59" s="154"/>
      <c r="RXS59" s="150"/>
      <c r="RXT59" s="151"/>
      <c r="RXU59" s="152"/>
      <c r="RXV59" s="152"/>
      <c r="RXW59" s="153"/>
      <c r="RXX59" s="154"/>
      <c r="RXY59" s="150"/>
      <c r="RXZ59" s="151"/>
      <c r="RYA59" s="152"/>
      <c r="RYB59" s="152"/>
      <c r="RYC59" s="153"/>
      <c r="RYD59" s="154"/>
      <c r="RYE59" s="150"/>
      <c r="RYF59" s="151"/>
      <c r="RYG59" s="152"/>
      <c r="RYH59" s="152"/>
      <c r="RYI59" s="153"/>
      <c r="RYJ59" s="154"/>
      <c r="RYK59" s="150"/>
      <c r="RYL59" s="151"/>
      <c r="RYM59" s="152"/>
      <c r="RYN59" s="152"/>
      <c r="RYO59" s="153"/>
      <c r="RYP59" s="154"/>
      <c r="RYQ59" s="150"/>
      <c r="RYR59" s="151"/>
      <c r="RYS59" s="152"/>
      <c r="RYT59" s="152"/>
      <c r="RYU59" s="153"/>
      <c r="RYV59" s="154"/>
      <c r="RYW59" s="150"/>
      <c r="RYX59" s="151"/>
      <c r="RYY59" s="152"/>
      <c r="RYZ59" s="152"/>
      <c r="RZA59" s="153"/>
      <c r="RZB59" s="154"/>
      <c r="RZC59" s="150"/>
      <c r="RZD59" s="151"/>
      <c r="RZE59" s="152"/>
      <c r="RZF59" s="152"/>
      <c r="RZG59" s="153"/>
      <c r="RZH59" s="154"/>
      <c r="RZI59" s="150"/>
      <c r="RZJ59" s="151"/>
      <c r="RZK59" s="152"/>
      <c r="RZL59" s="152"/>
      <c r="RZM59" s="153"/>
      <c r="RZN59" s="154"/>
      <c r="RZO59" s="150"/>
      <c r="RZP59" s="151"/>
      <c r="RZQ59" s="152"/>
      <c r="RZR59" s="152"/>
      <c r="RZS59" s="153"/>
      <c r="RZT59" s="154"/>
      <c r="RZU59" s="150"/>
      <c r="RZV59" s="151"/>
      <c r="RZW59" s="152"/>
      <c r="RZX59" s="152"/>
      <c r="RZY59" s="153"/>
      <c r="RZZ59" s="154"/>
      <c r="SAA59" s="150"/>
      <c r="SAB59" s="151"/>
      <c r="SAC59" s="152"/>
      <c r="SAD59" s="152"/>
      <c r="SAE59" s="153"/>
      <c r="SAF59" s="154"/>
      <c r="SAG59" s="150"/>
      <c r="SAH59" s="151"/>
      <c r="SAI59" s="152"/>
      <c r="SAJ59" s="152"/>
      <c r="SAK59" s="153"/>
      <c r="SAL59" s="154"/>
      <c r="SAM59" s="150"/>
      <c r="SAN59" s="151"/>
      <c r="SAO59" s="152"/>
      <c r="SAP59" s="152"/>
      <c r="SAQ59" s="153"/>
      <c r="SAR59" s="154"/>
      <c r="SAS59" s="150"/>
      <c r="SAT59" s="151"/>
      <c r="SAU59" s="152"/>
      <c r="SAV59" s="152"/>
      <c r="SAW59" s="153"/>
      <c r="SAX59" s="154"/>
      <c r="SAY59" s="150"/>
      <c r="SAZ59" s="151"/>
      <c r="SBA59" s="152"/>
      <c r="SBB59" s="152"/>
      <c r="SBC59" s="153"/>
      <c r="SBD59" s="154"/>
      <c r="SBE59" s="150"/>
      <c r="SBF59" s="151"/>
      <c r="SBG59" s="152"/>
      <c r="SBH59" s="152"/>
      <c r="SBI59" s="153"/>
      <c r="SBJ59" s="154"/>
      <c r="SBK59" s="150"/>
      <c r="SBL59" s="151"/>
      <c r="SBM59" s="152"/>
      <c r="SBN59" s="152"/>
      <c r="SBO59" s="153"/>
      <c r="SBP59" s="154"/>
      <c r="SBQ59" s="150"/>
      <c r="SBR59" s="151"/>
      <c r="SBS59" s="152"/>
      <c r="SBT59" s="152"/>
      <c r="SBU59" s="153"/>
      <c r="SBV59" s="154"/>
      <c r="SBW59" s="150"/>
      <c r="SBX59" s="151"/>
      <c r="SBY59" s="152"/>
      <c r="SBZ59" s="152"/>
      <c r="SCA59" s="153"/>
      <c r="SCB59" s="154"/>
      <c r="SCC59" s="150"/>
      <c r="SCD59" s="151"/>
      <c r="SCE59" s="152"/>
      <c r="SCF59" s="152"/>
      <c r="SCG59" s="153"/>
      <c r="SCH59" s="154"/>
      <c r="SCI59" s="150"/>
      <c r="SCJ59" s="151"/>
      <c r="SCK59" s="152"/>
      <c r="SCL59" s="152"/>
      <c r="SCM59" s="153"/>
      <c r="SCN59" s="154"/>
      <c r="SCO59" s="150"/>
      <c r="SCP59" s="151"/>
      <c r="SCQ59" s="152"/>
      <c r="SCR59" s="152"/>
      <c r="SCS59" s="153"/>
      <c r="SCT59" s="154"/>
      <c r="SCU59" s="150"/>
      <c r="SCV59" s="151"/>
      <c r="SCW59" s="152"/>
      <c r="SCX59" s="152"/>
      <c r="SCY59" s="153"/>
      <c r="SCZ59" s="154"/>
      <c r="SDA59" s="150"/>
      <c r="SDB59" s="151"/>
      <c r="SDC59" s="152"/>
      <c r="SDD59" s="152"/>
      <c r="SDE59" s="153"/>
      <c r="SDF59" s="154"/>
      <c r="SDG59" s="150"/>
      <c r="SDH59" s="151"/>
      <c r="SDI59" s="152"/>
      <c r="SDJ59" s="152"/>
      <c r="SDK59" s="153"/>
      <c r="SDL59" s="154"/>
      <c r="SDM59" s="150"/>
      <c r="SDN59" s="151"/>
      <c r="SDO59" s="152"/>
      <c r="SDP59" s="152"/>
      <c r="SDQ59" s="153"/>
      <c r="SDR59" s="154"/>
      <c r="SDS59" s="150"/>
      <c r="SDT59" s="151"/>
      <c r="SDU59" s="152"/>
      <c r="SDV59" s="152"/>
      <c r="SDW59" s="153"/>
      <c r="SDX59" s="154"/>
      <c r="SDY59" s="150"/>
      <c r="SDZ59" s="151"/>
      <c r="SEA59" s="152"/>
      <c r="SEB59" s="152"/>
      <c r="SEC59" s="153"/>
      <c r="SED59" s="154"/>
      <c r="SEE59" s="150"/>
      <c r="SEF59" s="151"/>
      <c r="SEG59" s="152"/>
      <c r="SEH59" s="152"/>
      <c r="SEI59" s="153"/>
      <c r="SEJ59" s="154"/>
      <c r="SEK59" s="150"/>
      <c r="SEL59" s="151"/>
      <c r="SEM59" s="152"/>
      <c r="SEN59" s="152"/>
      <c r="SEO59" s="153"/>
      <c r="SEP59" s="154"/>
      <c r="SEQ59" s="150"/>
      <c r="SER59" s="151"/>
      <c r="SES59" s="152"/>
      <c r="SET59" s="152"/>
      <c r="SEU59" s="153"/>
      <c r="SEV59" s="154"/>
      <c r="SEW59" s="150"/>
      <c r="SEX59" s="151"/>
      <c r="SEY59" s="152"/>
      <c r="SEZ59" s="152"/>
      <c r="SFA59" s="153"/>
      <c r="SFB59" s="154"/>
      <c r="SFC59" s="150"/>
      <c r="SFD59" s="151"/>
      <c r="SFE59" s="152"/>
      <c r="SFF59" s="152"/>
      <c r="SFG59" s="153"/>
      <c r="SFH59" s="154"/>
      <c r="SFI59" s="150"/>
      <c r="SFJ59" s="151"/>
      <c r="SFK59" s="152"/>
      <c r="SFL59" s="152"/>
      <c r="SFM59" s="153"/>
      <c r="SFN59" s="154"/>
      <c r="SFO59" s="150"/>
      <c r="SFP59" s="151"/>
      <c r="SFQ59" s="152"/>
      <c r="SFR59" s="152"/>
      <c r="SFS59" s="153"/>
      <c r="SFT59" s="154"/>
      <c r="SFU59" s="150"/>
      <c r="SFV59" s="151"/>
      <c r="SFW59" s="152"/>
      <c r="SFX59" s="152"/>
      <c r="SFY59" s="153"/>
      <c r="SFZ59" s="154"/>
      <c r="SGA59" s="150"/>
      <c r="SGB59" s="151"/>
      <c r="SGC59" s="152"/>
      <c r="SGD59" s="152"/>
      <c r="SGE59" s="153"/>
      <c r="SGF59" s="154"/>
      <c r="SGG59" s="150"/>
      <c r="SGH59" s="151"/>
      <c r="SGI59" s="152"/>
      <c r="SGJ59" s="152"/>
      <c r="SGK59" s="153"/>
      <c r="SGL59" s="154"/>
      <c r="SGM59" s="150"/>
      <c r="SGN59" s="151"/>
      <c r="SGO59" s="152"/>
      <c r="SGP59" s="152"/>
      <c r="SGQ59" s="153"/>
      <c r="SGR59" s="154"/>
      <c r="SGS59" s="150"/>
      <c r="SGT59" s="151"/>
      <c r="SGU59" s="152"/>
      <c r="SGV59" s="152"/>
      <c r="SGW59" s="153"/>
      <c r="SGX59" s="154"/>
      <c r="SGY59" s="150"/>
      <c r="SGZ59" s="151"/>
      <c r="SHA59" s="152"/>
      <c r="SHB59" s="152"/>
      <c r="SHC59" s="153"/>
      <c r="SHD59" s="154"/>
      <c r="SHE59" s="150"/>
      <c r="SHF59" s="151"/>
      <c r="SHG59" s="152"/>
      <c r="SHH59" s="152"/>
      <c r="SHI59" s="153"/>
      <c r="SHJ59" s="154"/>
      <c r="SHK59" s="150"/>
      <c r="SHL59" s="151"/>
      <c r="SHM59" s="152"/>
      <c r="SHN59" s="152"/>
      <c r="SHO59" s="153"/>
      <c r="SHP59" s="154"/>
      <c r="SHQ59" s="150"/>
      <c r="SHR59" s="151"/>
      <c r="SHS59" s="152"/>
      <c r="SHT59" s="152"/>
      <c r="SHU59" s="153"/>
      <c r="SHV59" s="154"/>
      <c r="SHW59" s="150"/>
      <c r="SHX59" s="151"/>
      <c r="SHY59" s="152"/>
      <c r="SHZ59" s="152"/>
      <c r="SIA59" s="153"/>
      <c r="SIB59" s="154"/>
      <c r="SIC59" s="150"/>
      <c r="SID59" s="151"/>
      <c r="SIE59" s="152"/>
      <c r="SIF59" s="152"/>
      <c r="SIG59" s="153"/>
      <c r="SIH59" s="154"/>
      <c r="SII59" s="150"/>
      <c r="SIJ59" s="151"/>
      <c r="SIK59" s="152"/>
      <c r="SIL59" s="152"/>
      <c r="SIM59" s="153"/>
      <c r="SIN59" s="154"/>
      <c r="SIO59" s="150"/>
      <c r="SIP59" s="151"/>
      <c r="SIQ59" s="152"/>
      <c r="SIR59" s="152"/>
      <c r="SIS59" s="153"/>
      <c r="SIT59" s="154"/>
      <c r="SIU59" s="150"/>
      <c r="SIV59" s="151"/>
      <c r="SIW59" s="152"/>
      <c r="SIX59" s="152"/>
      <c r="SIY59" s="153"/>
      <c r="SIZ59" s="154"/>
      <c r="SJA59" s="150"/>
      <c r="SJB59" s="151"/>
      <c r="SJC59" s="152"/>
      <c r="SJD59" s="152"/>
      <c r="SJE59" s="153"/>
      <c r="SJF59" s="154"/>
      <c r="SJG59" s="150"/>
      <c r="SJH59" s="151"/>
      <c r="SJI59" s="152"/>
      <c r="SJJ59" s="152"/>
      <c r="SJK59" s="153"/>
      <c r="SJL59" s="154"/>
      <c r="SJM59" s="150"/>
      <c r="SJN59" s="151"/>
      <c r="SJO59" s="152"/>
      <c r="SJP59" s="152"/>
      <c r="SJQ59" s="153"/>
      <c r="SJR59" s="154"/>
      <c r="SJS59" s="150"/>
      <c r="SJT59" s="151"/>
      <c r="SJU59" s="152"/>
      <c r="SJV59" s="152"/>
      <c r="SJW59" s="153"/>
      <c r="SJX59" s="154"/>
      <c r="SJY59" s="150"/>
      <c r="SJZ59" s="151"/>
      <c r="SKA59" s="152"/>
      <c r="SKB59" s="152"/>
      <c r="SKC59" s="153"/>
      <c r="SKD59" s="154"/>
      <c r="SKE59" s="150"/>
      <c r="SKF59" s="151"/>
      <c r="SKG59" s="152"/>
      <c r="SKH59" s="152"/>
      <c r="SKI59" s="153"/>
      <c r="SKJ59" s="154"/>
      <c r="SKK59" s="150"/>
      <c r="SKL59" s="151"/>
      <c r="SKM59" s="152"/>
      <c r="SKN59" s="152"/>
      <c r="SKO59" s="153"/>
      <c r="SKP59" s="154"/>
      <c r="SKQ59" s="150"/>
      <c r="SKR59" s="151"/>
      <c r="SKS59" s="152"/>
      <c r="SKT59" s="152"/>
      <c r="SKU59" s="153"/>
      <c r="SKV59" s="154"/>
      <c r="SKW59" s="150"/>
      <c r="SKX59" s="151"/>
      <c r="SKY59" s="152"/>
      <c r="SKZ59" s="152"/>
      <c r="SLA59" s="153"/>
      <c r="SLB59" s="154"/>
      <c r="SLC59" s="150"/>
      <c r="SLD59" s="151"/>
      <c r="SLE59" s="152"/>
      <c r="SLF59" s="152"/>
      <c r="SLG59" s="153"/>
      <c r="SLH59" s="154"/>
      <c r="SLI59" s="150"/>
      <c r="SLJ59" s="151"/>
      <c r="SLK59" s="152"/>
      <c r="SLL59" s="152"/>
      <c r="SLM59" s="153"/>
      <c r="SLN59" s="154"/>
      <c r="SLO59" s="150"/>
      <c r="SLP59" s="151"/>
      <c r="SLQ59" s="152"/>
      <c r="SLR59" s="152"/>
      <c r="SLS59" s="153"/>
      <c r="SLT59" s="154"/>
      <c r="SLU59" s="150"/>
      <c r="SLV59" s="151"/>
      <c r="SLW59" s="152"/>
      <c r="SLX59" s="152"/>
      <c r="SLY59" s="153"/>
      <c r="SLZ59" s="154"/>
      <c r="SMA59" s="150"/>
      <c r="SMB59" s="151"/>
      <c r="SMC59" s="152"/>
      <c r="SMD59" s="152"/>
      <c r="SME59" s="153"/>
      <c r="SMF59" s="154"/>
      <c r="SMG59" s="150"/>
      <c r="SMH59" s="151"/>
      <c r="SMI59" s="152"/>
      <c r="SMJ59" s="152"/>
      <c r="SMK59" s="153"/>
      <c r="SML59" s="154"/>
      <c r="SMM59" s="150"/>
      <c r="SMN59" s="151"/>
      <c r="SMO59" s="152"/>
      <c r="SMP59" s="152"/>
      <c r="SMQ59" s="153"/>
      <c r="SMR59" s="154"/>
      <c r="SMS59" s="150"/>
      <c r="SMT59" s="151"/>
      <c r="SMU59" s="152"/>
      <c r="SMV59" s="152"/>
      <c r="SMW59" s="153"/>
      <c r="SMX59" s="154"/>
      <c r="SMY59" s="150"/>
      <c r="SMZ59" s="151"/>
      <c r="SNA59" s="152"/>
      <c r="SNB59" s="152"/>
      <c r="SNC59" s="153"/>
      <c r="SND59" s="154"/>
      <c r="SNE59" s="150"/>
      <c r="SNF59" s="151"/>
      <c r="SNG59" s="152"/>
      <c r="SNH59" s="152"/>
      <c r="SNI59" s="153"/>
      <c r="SNJ59" s="154"/>
      <c r="SNK59" s="150"/>
      <c r="SNL59" s="151"/>
      <c r="SNM59" s="152"/>
      <c r="SNN59" s="152"/>
      <c r="SNO59" s="153"/>
      <c r="SNP59" s="154"/>
      <c r="SNQ59" s="150"/>
      <c r="SNR59" s="151"/>
      <c r="SNS59" s="152"/>
      <c r="SNT59" s="152"/>
      <c r="SNU59" s="153"/>
      <c r="SNV59" s="154"/>
      <c r="SNW59" s="150"/>
      <c r="SNX59" s="151"/>
      <c r="SNY59" s="152"/>
      <c r="SNZ59" s="152"/>
      <c r="SOA59" s="153"/>
      <c r="SOB59" s="154"/>
      <c r="SOC59" s="150"/>
      <c r="SOD59" s="151"/>
      <c r="SOE59" s="152"/>
      <c r="SOF59" s="152"/>
      <c r="SOG59" s="153"/>
      <c r="SOH59" s="154"/>
      <c r="SOI59" s="150"/>
      <c r="SOJ59" s="151"/>
      <c r="SOK59" s="152"/>
      <c r="SOL59" s="152"/>
      <c r="SOM59" s="153"/>
      <c r="SON59" s="154"/>
      <c r="SOO59" s="150"/>
      <c r="SOP59" s="151"/>
      <c r="SOQ59" s="152"/>
      <c r="SOR59" s="152"/>
      <c r="SOS59" s="153"/>
      <c r="SOT59" s="154"/>
      <c r="SOU59" s="150"/>
      <c r="SOV59" s="151"/>
      <c r="SOW59" s="152"/>
      <c r="SOX59" s="152"/>
      <c r="SOY59" s="153"/>
      <c r="SOZ59" s="154"/>
      <c r="SPA59" s="150"/>
      <c r="SPB59" s="151"/>
      <c r="SPC59" s="152"/>
      <c r="SPD59" s="152"/>
      <c r="SPE59" s="153"/>
      <c r="SPF59" s="154"/>
      <c r="SPG59" s="150"/>
      <c r="SPH59" s="151"/>
      <c r="SPI59" s="152"/>
      <c r="SPJ59" s="152"/>
      <c r="SPK59" s="153"/>
      <c r="SPL59" s="154"/>
      <c r="SPM59" s="150"/>
      <c r="SPN59" s="151"/>
      <c r="SPO59" s="152"/>
      <c r="SPP59" s="152"/>
      <c r="SPQ59" s="153"/>
      <c r="SPR59" s="154"/>
      <c r="SPS59" s="150"/>
      <c r="SPT59" s="151"/>
      <c r="SPU59" s="152"/>
      <c r="SPV59" s="152"/>
      <c r="SPW59" s="153"/>
      <c r="SPX59" s="154"/>
      <c r="SPY59" s="150"/>
      <c r="SPZ59" s="151"/>
      <c r="SQA59" s="152"/>
      <c r="SQB59" s="152"/>
      <c r="SQC59" s="153"/>
      <c r="SQD59" s="154"/>
      <c r="SQE59" s="150"/>
      <c r="SQF59" s="151"/>
      <c r="SQG59" s="152"/>
      <c r="SQH59" s="152"/>
      <c r="SQI59" s="153"/>
      <c r="SQJ59" s="154"/>
      <c r="SQK59" s="150"/>
      <c r="SQL59" s="151"/>
      <c r="SQM59" s="152"/>
      <c r="SQN59" s="152"/>
      <c r="SQO59" s="153"/>
      <c r="SQP59" s="154"/>
      <c r="SQQ59" s="150"/>
      <c r="SQR59" s="151"/>
      <c r="SQS59" s="152"/>
      <c r="SQT59" s="152"/>
      <c r="SQU59" s="153"/>
      <c r="SQV59" s="154"/>
      <c r="SQW59" s="150"/>
      <c r="SQX59" s="151"/>
      <c r="SQY59" s="152"/>
      <c r="SQZ59" s="152"/>
      <c r="SRA59" s="153"/>
      <c r="SRB59" s="154"/>
      <c r="SRC59" s="150"/>
      <c r="SRD59" s="151"/>
      <c r="SRE59" s="152"/>
      <c r="SRF59" s="152"/>
      <c r="SRG59" s="153"/>
      <c r="SRH59" s="154"/>
      <c r="SRI59" s="150"/>
      <c r="SRJ59" s="151"/>
      <c r="SRK59" s="152"/>
      <c r="SRL59" s="152"/>
      <c r="SRM59" s="153"/>
      <c r="SRN59" s="154"/>
      <c r="SRO59" s="150"/>
      <c r="SRP59" s="151"/>
      <c r="SRQ59" s="152"/>
      <c r="SRR59" s="152"/>
      <c r="SRS59" s="153"/>
      <c r="SRT59" s="154"/>
      <c r="SRU59" s="150"/>
      <c r="SRV59" s="151"/>
      <c r="SRW59" s="152"/>
      <c r="SRX59" s="152"/>
      <c r="SRY59" s="153"/>
      <c r="SRZ59" s="154"/>
      <c r="SSA59" s="150"/>
      <c r="SSB59" s="151"/>
      <c r="SSC59" s="152"/>
      <c r="SSD59" s="152"/>
      <c r="SSE59" s="153"/>
      <c r="SSF59" s="154"/>
      <c r="SSG59" s="150"/>
      <c r="SSH59" s="151"/>
      <c r="SSI59" s="152"/>
      <c r="SSJ59" s="152"/>
      <c r="SSK59" s="153"/>
      <c r="SSL59" s="154"/>
      <c r="SSM59" s="150"/>
      <c r="SSN59" s="151"/>
      <c r="SSO59" s="152"/>
      <c r="SSP59" s="152"/>
      <c r="SSQ59" s="153"/>
      <c r="SSR59" s="154"/>
      <c r="SSS59" s="150"/>
      <c r="SST59" s="151"/>
      <c r="SSU59" s="152"/>
      <c r="SSV59" s="152"/>
      <c r="SSW59" s="153"/>
      <c r="SSX59" s="154"/>
      <c r="SSY59" s="150"/>
      <c r="SSZ59" s="151"/>
      <c r="STA59" s="152"/>
      <c r="STB59" s="152"/>
      <c r="STC59" s="153"/>
      <c r="STD59" s="154"/>
      <c r="STE59" s="150"/>
      <c r="STF59" s="151"/>
      <c r="STG59" s="152"/>
      <c r="STH59" s="152"/>
      <c r="STI59" s="153"/>
      <c r="STJ59" s="154"/>
      <c r="STK59" s="150"/>
      <c r="STL59" s="151"/>
      <c r="STM59" s="152"/>
      <c r="STN59" s="152"/>
      <c r="STO59" s="153"/>
      <c r="STP59" s="154"/>
      <c r="STQ59" s="150"/>
      <c r="STR59" s="151"/>
      <c r="STS59" s="152"/>
      <c r="STT59" s="152"/>
      <c r="STU59" s="153"/>
      <c r="STV59" s="154"/>
      <c r="STW59" s="150"/>
      <c r="STX59" s="151"/>
      <c r="STY59" s="152"/>
      <c r="STZ59" s="152"/>
      <c r="SUA59" s="153"/>
      <c r="SUB59" s="154"/>
      <c r="SUC59" s="150"/>
      <c r="SUD59" s="151"/>
      <c r="SUE59" s="152"/>
      <c r="SUF59" s="152"/>
      <c r="SUG59" s="153"/>
      <c r="SUH59" s="154"/>
      <c r="SUI59" s="150"/>
      <c r="SUJ59" s="151"/>
      <c r="SUK59" s="152"/>
      <c r="SUL59" s="152"/>
      <c r="SUM59" s="153"/>
      <c r="SUN59" s="154"/>
      <c r="SUO59" s="150"/>
      <c r="SUP59" s="151"/>
      <c r="SUQ59" s="152"/>
      <c r="SUR59" s="152"/>
      <c r="SUS59" s="153"/>
      <c r="SUT59" s="154"/>
      <c r="SUU59" s="150"/>
      <c r="SUV59" s="151"/>
      <c r="SUW59" s="152"/>
      <c r="SUX59" s="152"/>
      <c r="SUY59" s="153"/>
      <c r="SUZ59" s="154"/>
      <c r="SVA59" s="150"/>
      <c r="SVB59" s="151"/>
      <c r="SVC59" s="152"/>
      <c r="SVD59" s="152"/>
      <c r="SVE59" s="153"/>
      <c r="SVF59" s="154"/>
      <c r="SVG59" s="150"/>
      <c r="SVH59" s="151"/>
      <c r="SVI59" s="152"/>
      <c r="SVJ59" s="152"/>
      <c r="SVK59" s="153"/>
      <c r="SVL59" s="154"/>
      <c r="SVM59" s="150"/>
      <c r="SVN59" s="151"/>
      <c r="SVO59" s="152"/>
      <c r="SVP59" s="152"/>
      <c r="SVQ59" s="153"/>
      <c r="SVR59" s="154"/>
      <c r="SVS59" s="150"/>
      <c r="SVT59" s="151"/>
      <c r="SVU59" s="152"/>
      <c r="SVV59" s="152"/>
      <c r="SVW59" s="153"/>
      <c r="SVX59" s="154"/>
      <c r="SVY59" s="150"/>
      <c r="SVZ59" s="151"/>
      <c r="SWA59" s="152"/>
      <c r="SWB59" s="152"/>
      <c r="SWC59" s="153"/>
      <c r="SWD59" s="154"/>
      <c r="SWE59" s="150"/>
      <c r="SWF59" s="151"/>
      <c r="SWG59" s="152"/>
      <c r="SWH59" s="152"/>
      <c r="SWI59" s="153"/>
      <c r="SWJ59" s="154"/>
      <c r="SWK59" s="150"/>
      <c r="SWL59" s="151"/>
      <c r="SWM59" s="152"/>
      <c r="SWN59" s="152"/>
      <c r="SWO59" s="153"/>
      <c r="SWP59" s="154"/>
      <c r="SWQ59" s="150"/>
      <c r="SWR59" s="151"/>
      <c r="SWS59" s="152"/>
      <c r="SWT59" s="152"/>
      <c r="SWU59" s="153"/>
      <c r="SWV59" s="154"/>
      <c r="SWW59" s="150"/>
      <c r="SWX59" s="151"/>
      <c r="SWY59" s="152"/>
      <c r="SWZ59" s="152"/>
      <c r="SXA59" s="153"/>
      <c r="SXB59" s="154"/>
      <c r="SXC59" s="150"/>
      <c r="SXD59" s="151"/>
      <c r="SXE59" s="152"/>
      <c r="SXF59" s="152"/>
      <c r="SXG59" s="153"/>
      <c r="SXH59" s="154"/>
      <c r="SXI59" s="150"/>
      <c r="SXJ59" s="151"/>
      <c r="SXK59" s="152"/>
      <c r="SXL59" s="152"/>
      <c r="SXM59" s="153"/>
      <c r="SXN59" s="154"/>
      <c r="SXO59" s="150"/>
      <c r="SXP59" s="151"/>
      <c r="SXQ59" s="152"/>
      <c r="SXR59" s="152"/>
      <c r="SXS59" s="153"/>
      <c r="SXT59" s="154"/>
      <c r="SXU59" s="150"/>
      <c r="SXV59" s="151"/>
      <c r="SXW59" s="152"/>
      <c r="SXX59" s="152"/>
      <c r="SXY59" s="153"/>
      <c r="SXZ59" s="154"/>
      <c r="SYA59" s="150"/>
      <c r="SYB59" s="151"/>
      <c r="SYC59" s="152"/>
      <c r="SYD59" s="152"/>
      <c r="SYE59" s="153"/>
      <c r="SYF59" s="154"/>
      <c r="SYG59" s="150"/>
      <c r="SYH59" s="151"/>
      <c r="SYI59" s="152"/>
      <c r="SYJ59" s="152"/>
      <c r="SYK59" s="153"/>
      <c r="SYL59" s="154"/>
      <c r="SYM59" s="150"/>
      <c r="SYN59" s="151"/>
      <c r="SYO59" s="152"/>
      <c r="SYP59" s="152"/>
      <c r="SYQ59" s="153"/>
      <c r="SYR59" s="154"/>
      <c r="SYS59" s="150"/>
      <c r="SYT59" s="151"/>
      <c r="SYU59" s="152"/>
      <c r="SYV59" s="152"/>
      <c r="SYW59" s="153"/>
      <c r="SYX59" s="154"/>
      <c r="SYY59" s="150"/>
      <c r="SYZ59" s="151"/>
      <c r="SZA59" s="152"/>
      <c r="SZB59" s="152"/>
      <c r="SZC59" s="153"/>
      <c r="SZD59" s="154"/>
      <c r="SZE59" s="150"/>
      <c r="SZF59" s="151"/>
      <c r="SZG59" s="152"/>
      <c r="SZH59" s="152"/>
      <c r="SZI59" s="153"/>
      <c r="SZJ59" s="154"/>
      <c r="SZK59" s="150"/>
      <c r="SZL59" s="151"/>
      <c r="SZM59" s="152"/>
      <c r="SZN59" s="152"/>
      <c r="SZO59" s="153"/>
      <c r="SZP59" s="154"/>
      <c r="SZQ59" s="150"/>
      <c r="SZR59" s="151"/>
      <c r="SZS59" s="152"/>
      <c r="SZT59" s="152"/>
      <c r="SZU59" s="153"/>
      <c r="SZV59" s="154"/>
      <c r="SZW59" s="150"/>
      <c r="SZX59" s="151"/>
      <c r="SZY59" s="152"/>
      <c r="SZZ59" s="152"/>
      <c r="TAA59" s="153"/>
      <c r="TAB59" s="154"/>
      <c r="TAC59" s="150"/>
      <c r="TAD59" s="151"/>
      <c r="TAE59" s="152"/>
      <c r="TAF59" s="152"/>
      <c r="TAG59" s="153"/>
      <c r="TAH59" s="154"/>
      <c r="TAI59" s="150"/>
      <c r="TAJ59" s="151"/>
      <c r="TAK59" s="152"/>
      <c r="TAL59" s="152"/>
      <c r="TAM59" s="153"/>
      <c r="TAN59" s="154"/>
      <c r="TAO59" s="150"/>
      <c r="TAP59" s="151"/>
      <c r="TAQ59" s="152"/>
      <c r="TAR59" s="152"/>
      <c r="TAS59" s="153"/>
      <c r="TAT59" s="154"/>
      <c r="TAU59" s="150"/>
      <c r="TAV59" s="151"/>
      <c r="TAW59" s="152"/>
      <c r="TAX59" s="152"/>
      <c r="TAY59" s="153"/>
      <c r="TAZ59" s="154"/>
      <c r="TBA59" s="150"/>
      <c r="TBB59" s="151"/>
      <c r="TBC59" s="152"/>
      <c r="TBD59" s="152"/>
      <c r="TBE59" s="153"/>
      <c r="TBF59" s="154"/>
      <c r="TBG59" s="150"/>
      <c r="TBH59" s="151"/>
      <c r="TBI59" s="152"/>
      <c r="TBJ59" s="152"/>
      <c r="TBK59" s="153"/>
      <c r="TBL59" s="154"/>
      <c r="TBM59" s="150"/>
      <c r="TBN59" s="151"/>
      <c r="TBO59" s="152"/>
      <c r="TBP59" s="152"/>
      <c r="TBQ59" s="153"/>
      <c r="TBR59" s="154"/>
      <c r="TBS59" s="150"/>
      <c r="TBT59" s="151"/>
      <c r="TBU59" s="152"/>
      <c r="TBV59" s="152"/>
      <c r="TBW59" s="153"/>
      <c r="TBX59" s="154"/>
      <c r="TBY59" s="150"/>
      <c r="TBZ59" s="151"/>
      <c r="TCA59" s="152"/>
      <c r="TCB59" s="152"/>
      <c r="TCC59" s="153"/>
      <c r="TCD59" s="154"/>
      <c r="TCE59" s="150"/>
      <c r="TCF59" s="151"/>
      <c r="TCG59" s="152"/>
      <c r="TCH59" s="152"/>
      <c r="TCI59" s="153"/>
      <c r="TCJ59" s="154"/>
      <c r="TCK59" s="150"/>
      <c r="TCL59" s="151"/>
      <c r="TCM59" s="152"/>
      <c r="TCN59" s="152"/>
      <c r="TCO59" s="153"/>
      <c r="TCP59" s="154"/>
      <c r="TCQ59" s="150"/>
      <c r="TCR59" s="151"/>
      <c r="TCS59" s="152"/>
      <c r="TCT59" s="152"/>
      <c r="TCU59" s="153"/>
      <c r="TCV59" s="154"/>
      <c r="TCW59" s="150"/>
      <c r="TCX59" s="151"/>
      <c r="TCY59" s="152"/>
      <c r="TCZ59" s="152"/>
      <c r="TDA59" s="153"/>
      <c r="TDB59" s="154"/>
      <c r="TDC59" s="150"/>
      <c r="TDD59" s="151"/>
      <c r="TDE59" s="152"/>
      <c r="TDF59" s="152"/>
      <c r="TDG59" s="153"/>
      <c r="TDH59" s="154"/>
      <c r="TDI59" s="150"/>
      <c r="TDJ59" s="151"/>
      <c r="TDK59" s="152"/>
      <c r="TDL59" s="152"/>
      <c r="TDM59" s="153"/>
      <c r="TDN59" s="154"/>
      <c r="TDO59" s="150"/>
      <c r="TDP59" s="151"/>
      <c r="TDQ59" s="152"/>
      <c r="TDR59" s="152"/>
      <c r="TDS59" s="153"/>
      <c r="TDT59" s="154"/>
      <c r="TDU59" s="150"/>
      <c r="TDV59" s="151"/>
      <c r="TDW59" s="152"/>
      <c r="TDX59" s="152"/>
      <c r="TDY59" s="153"/>
      <c r="TDZ59" s="154"/>
      <c r="TEA59" s="150"/>
      <c r="TEB59" s="151"/>
      <c r="TEC59" s="152"/>
      <c r="TED59" s="152"/>
      <c r="TEE59" s="153"/>
      <c r="TEF59" s="154"/>
      <c r="TEG59" s="150"/>
      <c r="TEH59" s="151"/>
      <c r="TEI59" s="152"/>
      <c r="TEJ59" s="152"/>
      <c r="TEK59" s="153"/>
      <c r="TEL59" s="154"/>
      <c r="TEM59" s="150"/>
      <c r="TEN59" s="151"/>
      <c r="TEO59" s="152"/>
      <c r="TEP59" s="152"/>
      <c r="TEQ59" s="153"/>
      <c r="TER59" s="154"/>
      <c r="TES59" s="150"/>
      <c r="TET59" s="151"/>
      <c r="TEU59" s="152"/>
      <c r="TEV59" s="152"/>
      <c r="TEW59" s="153"/>
      <c r="TEX59" s="154"/>
      <c r="TEY59" s="150"/>
      <c r="TEZ59" s="151"/>
      <c r="TFA59" s="152"/>
      <c r="TFB59" s="152"/>
      <c r="TFC59" s="153"/>
      <c r="TFD59" s="154"/>
      <c r="TFE59" s="150"/>
      <c r="TFF59" s="151"/>
      <c r="TFG59" s="152"/>
      <c r="TFH59" s="152"/>
      <c r="TFI59" s="153"/>
      <c r="TFJ59" s="154"/>
      <c r="TFK59" s="150"/>
      <c r="TFL59" s="151"/>
      <c r="TFM59" s="152"/>
      <c r="TFN59" s="152"/>
      <c r="TFO59" s="153"/>
      <c r="TFP59" s="154"/>
      <c r="TFQ59" s="150"/>
      <c r="TFR59" s="151"/>
      <c r="TFS59" s="152"/>
      <c r="TFT59" s="152"/>
      <c r="TFU59" s="153"/>
      <c r="TFV59" s="154"/>
      <c r="TFW59" s="150"/>
      <c r="TFX59" s="151"/>
      <c r="TFY59" s="152"/>
      <c r="TFZ59" s="152"/>
      <c r="TGA59" s="153"/>
      <c r="TGB59" s="154"/>
      <c r="TGC59" s="150"/>
      <c r="TGD59" s="151"/>
      <c r="TGE59" s="152"/>
      <c r="TGF59" s="152"/>
      <c r="TGG59" s="153"/>
      <c r="TGH59" s="154"/>
      <c r="TGI59" s="150"/>
      <c r="TGJ59" s="151"/>
      <c r="TGK59" s="152"/>
      <c r="TGL59" s="152"/>
      <c r="TGM59" s="153"/>
      <c r="TGN59" s="154"/>
      <c r="TGO59" s="150"/>
      <c r="TGP59" s="151"/>
      <c r="TGQ59" s="152"/>
      <c r="TGR59" s="152"/>
      <c r="TGS59" s="153"/>
      <c r="TGT59" s="154"/>
      <c r="TGU59" s="150"/>
      <c r="TGV59" s="151"/>
      <c r="TGW59" s="152"/>
      <c r="TGX59" s="152"/>
      <c r="TGY59" s="153"/>
      <c r="TGZ59" s="154"/>
      <c r="THA59" s="150"/>
      <c r="THB59" s="151"/>
      <c r="THC59" s="152"/>
      <c r="THD59" s="152"/>
      <c r="THE59" s="153"/>
      <c r="THF59" s="154"/>
      <c r="THG59" s="150"/>
      <c r="THH59" s="151"/>
      <c r="THI59" s="152"/>
      <c r="THJ59" s="152"/>
      <c r="THK59" s="153"/>
      <c r="THL59" s="154"/>
      <c r="THM59" s="150"/>
      <c r="THN59" s="151"/>
      <c r="THO59" s="152"/>
      <c r="THP59" s="152"/>
      <c r="THQ59" s="153"/>
      <c r="THR59" s="154"/>
      <c r="THS59" s="150"/>
      <c r="THT59" s="151"/>
      <c r="THU59" s="152"/>
      <c r="THV59" s="152"/>
      <c r="THW59" s="153"/>
      <c r="THX59" s="154"/>
      <c r="THY59" s="150"/>
      <c r="THZ59" s="151"/>
      <c r="TIA59" s="152"/>
      <c r="TIB59" s="152"/>
      <c r="TIC59" s="153"/>
      <c r="TID59" s="154"/>
      <c r="TIE59" s="150"/>
      <c r="TIF59" s="151"/>
      <c r="TIG59" s="152"/>
      <c r="TIH59" s="152"/>
      <c r="TII59" s="153"/>
      <c r="TIJ59" s="154"/>
      <c r="TIK59" s="150"/>
      <c r="TIL59" s="151"/>
      <c r="TIM59" s="152"/>
      <c r="TIN59" s="152"/>
      <c r="TIO59" s="153"/>
      <c r="TIP59" s="154"/>
      <c r="TIQ59" s="150"/>
      <c r="TIR59" s="151"/>
      <c r="TIS59" s="152"/>
      <c r="TIT59" s="152"/>
      <c r="TIU59" s="153"/>
      <c r="TIV59" s="154"/>
      <c r="TIW59" s="150"/>
      <c r="TIX59" s="151"/>
      <c r="TIY59" s="152"/>
      <c r="TIZ59" s="152"/>
      <c r="TJA59" s="153"/>
      <c r="TJB59" s="154"/>
      <c r="TJC59" s="150"/>
      <c r="TJD59" s="151"/>
      <c r="TJE59" s="152"/>
      <c r="TJF59" s="152"/>
      <c r="TJG59" s="153"/>
      <c r="TJH59" s="154"/>
      <c r="TJI59" s="150"/>
      <c r="TJJ59" s="151"/>
      <c r="TJK59" s="152"/>
      <c r="TJL59" s="152"/>
      <c r="TJM59" s="153"/>
      <c r="TJN59" s="154"/>
      <c r="TJO59" s="150"/>
      <c r="TJP59" s="151"/>
      <c r="TJQ59" s="152"/>
      <c r="TJR59" s="152"/>
      <c r="TJS59" s="153"/>
      <c r="TJT59" s="154"/>
      <c r="TJU59" s="150"/>
      <c r="TJV59" s="151"/>
      <c r="TJW59" s="152"/>
      <c r="TJX59" s="152"/>
      <c r="TJY59" s="153"/>
      <c r="TJZ59" s="154"/>
      <c r="TKA59" s="150"/>
      <c r="TKB59" s="151"/>
      <c r="TKC59" s="152"/>
      <c r="TKD59" s="152"/>
      <c r="TKE59" s="153"/>
      <c r="TKF59" s="154"/>
      <c r="TKG59" s="150"/>
      <c r="TKH59" s="151"/>
      <c r="TKI59" s="152"/>
      <c r="TKJ59" s="152"/>
      <c r="TKK59" s="153"/>
      <c r="TKL59" s="154"/>
      <c r="TKM59" s="150"/>
      <c r="TKN59" s="151"/>
      <c r="TKO59" s="152"/>
      <c r="TKP59" s="152"/>
      <c r="TKQ59" s="153"/>
      <c r="TKR59" s="154"/>
      <c r="TKS59" s="150"/>
      <c r="TKT59" s="151"/>
      <c r="TKU59" s="152"/>
      <c r="TKV59" s="152"/>
      <c r="TKW59" s="153"/>
      <c r="TKX59" s="154"/>
      <c r="TKY59" s="150"/>
      <c r="TKZ59" s="151"/>
      <c r="TLA59" s="152"/>
      <c r="TLB59" s="152"/>
      <c r="TLC59" s="153"/>
      <c r="TLD59" s="154"/>
      <c r="TLE59" s="150"/>
      <c r="TLF59" s="151"/>
      <c r="TLG59" s="152"/>
      <c r="TLH59" s="152"/>
      <c r="TLI59" s="153"/>
      <c r="TLJ59" s="154"/>
      <c r="TLK59" s="150"/>
      <c r="TLL59" s="151"/>
      <c r="TLM59" s="152"/>
      <c r="TLN59" s="152"/>
      <c r="TLO59" s="153"/>
      <c r="TLP59" s="154"/>
      <c r="TLQ59" s="150"/>
      <c r="TLR59" s="151"/>
      <c r="TLS59" s="152"/>
      <c r="TLT59" s="152"/>
      <c r="TLU59" s="153"/>
      <c r="TLV59" s="154"/>
      <c r="TLW59" s="150"/>
      <c r="TLX59" s="151"/>
      <c r="TLY59" s="152"/>
      <c r="TLZ59" s="152"/>
      <c r="TMA59" s="153"/>
      <c r="TMB59" s="154"/>
      <c r="TMC59" s="150"/>
      <c r="TMD59" s="151"/>
      <c r="TME59" s="152"/>
      <c r="TMF59" s="152"/>
      <c r="TMG59" s="153"/>
      <c r="TMH59" s="154"/>
      <c r="TMI59" s="150"/>
      <c r="TMJ59" s="151"/>
      <c r="TMK59" s="152"/>
      <c r="TML59" s="152"/>
      <c r="TMM59" s="153"/>
      <c r="TMN59" s="154"/>
      <c r="TMO59" s="150"/>
      <c r="TMP59" s="151"/>
      <c r="TMQ59" s="152"/>
      <c r="TMR59" s="152"/>
      <c r="TMS59" s="153"/>
      <c r="TMT59" s="154"/>
      <c r="TMU59" s="150"/>
      <c r="TMV59" s="151"/>
      <c r="TMW59" s="152"/>
      <c r="TMX59" s="152"/>
      <c r="TMY59" s="153"/>
      <c r="TMZ59" s="154"/>
      <c r="TNA59" s="150"/>
      <c r="TNB59" s="151"/>
      <c r="TNC59" s="152"/>
      <c r="TND59" s="152"/>
      <c r="TNE59" s="153"/>
      <c r="TNF59" s="154"/>
      <c r="TNG59" s="150"/>
      <c r="TNH59" s="151"/>
      <c r="TNI59" s="152"/>
      <c r="TNJ59" s="152"/>
      <c r="TNK59" s="153"/>
      <c r="TNL59" s="154"/>
      <c r="TNM59" s="150"/>
      <c r="TNN59" s="151"/>
      <c r="TNO59" s="152"/>
      <c r="TNP59" s="152"/>
      <c r="TNQ59" s="153"/>
      <c r="TNR59" s="154"/>
      <c r="TNS59" s="150"/>
      <c r="TNT59" s="151"/>
      <c r="TNU59" s="152"/>
      <c r="TNV59" s="152"/>
      <c r="TNW59" s="153"/>
      <c r="TNX59" s="154"/>
      <c r="TNY59" s="150"/>
      <c r="TNZ59" s="151"/>
      <c r="TOA59" s="152"/>
      <c r="TOB59" s="152"/>
      <c r="TOC59" s="153"/>
      <c r="TOD59" s="154"/>
      <c r="TOE59" s="150"/>
      <c r="TOF59" s="151"/>
      <c r="TOG59" s="152"/>
      <c r="TOH59" s="152"/>
      <c r="TOI59" s="153"/>
      <c r="TOJ59" s="154"/>
      <c r="TOK59" s="150"/>
      <c r="TOL59" s="151"/>
      <c r="TOM59" s="152"/>
      <c r="TON59" s="152"/>
      <c r="TOO59" s="153"/>
      <c r="TOP59" s="154"/>
      <c r="TOQ59" s="150"/>
      <c r="TOR59" s="151"/>
      <c r="TOS59" s="152"/>
      <c r="TOT59" s="152"/>
      <c r="TOU59" s="153"/>
      <c r="TOV59" s="154"/>
      <c r="TOW59" s="150"/>
      <c r="TOX59" s="151"/>
      <c r="TOY59" s="152"/>
      <c r="TOZ59" s="152"/>
      <c r="TPA59" s="153"/>
      <c r="TPB59" s="154"/>
      <c r="TPC59" s="150"/>
      <c r="TPD59" s="151"/>
      <c r="TPE59" s="152"/>
      <c r="TPF59" s="152"/>
      <c r="TPG59" s="153"/>
      <c r="TPH59" s="154"/>
      <c r="TPI59" s="150"/>
      <c r="TPJ59" s="151"/>
      <c r="TPK59" s="152"/>
      <c r="TPL59" s="152"/>
      <c r="TPM59" s="153"/>
      <c r="TPN59" s="154"/>
      <c r="TPO59" s="150"/>
      <c r="TPP59" s="151"/>
      <c r="TPQ59" s="152"/>
      <c r="TPR59" s="152"/>
      <c r="TPS59" s="153"/>
      <c r="TPT59" s="154"/>
      <c r="TPU59" s="150"/>
      <c r="TPV59" s="151"/>
      <c r="TPW59" s="152"/>
      <c r="TPX59" s="152"/>
      <c r="TPY59" s="153"/>
      <c r="TPZ59" s="154"/>
      <c r="TQA59" s="150"/>
      <c r="TQB59" s="151"/>
      <c r="TQC59" s="152"/>
      <c r="TQD59" s="152"/>
      <c r="TQE59" s="153"/>
      <c r="TQF59" s="154"/>
      <c r="TQG59" s="150"/>
      <c r="TQH59" s="151"/>
      <c r="TQI59" s="152"/>
      <c r="TQJ59" s="152"/>
      <c r="TQK59" s="153"/>
      <c r="TQL59" s="154"/>
      <c r="TQM59" s="150"/>
      <c r="TQN59" s="151"/>
      <c r="TQO59" s="152"/>
      <c r="TQP59" s="152"/>
      <c r="TQQ59" s="153"/>
      <c r="TQR59" s="154"/>
      <c r="TQS59" s="150"/>
      <c r="TQT59" s="151"/>
      <c r="TQU59" s="152"/>
      <c r="TQV59" s="152"/>
      <c r="TQW59" s="153"/>
      <c r="TQX59" s="154"/>
      <c r="TQY59" s="150"/>
      <c r="TQZ59" s="151"/>
      <c r="TRA59" s="152"/>
      <c r="TRB59" s="152"/>
      <c r="TRC59" s="153"/>
      <c r="TRD59" s="154"/>
      <c r="TRE59" s="150"/>
      <c r="TRF59" s="151"/>
      <c r="TRG59" s="152"/>
      <c r="TRH59" s="152"/>
      <c r="TRI59" s="153"/>
      <c r="TRJ59" s="154"/>
      <c r="TRK59" s="150"/>
      <c r="TRL59" s="151"/>
      <c r="TRM59" s="152"/>
      <c r="TRN59" s="152"/>
      <c r="TRO59" s="153"/>
      <c r="TRP59" s="154"/>
      <c r="TRQ59" s="150"/>
      <c r="TRR59" s="151"/>
      <c r="TRS59" s="152"/>
      <c r="TRT59" s="152"/>
      <c r="TRU59" s="153"/>
      <c r="TRV59" s="154"/>
      <c r="TRW59" s="150"/>
      <c r="TRX59" s="151"/>
      <c r="TRY59" s="152"/>
      <c r="TRZ59" s="152"/>
      <c r="TSA59" s="153"/>
      <c r="TSB59" s="154"/>
      <c r="TSC59" s="150"/>
      <c r="TSD59" s="151"/>
      <c r="TSE59" s="152"/>
      <c r="TSF59" s="152"/>
      <c r="TSG59" s="153"/>
      <c r="TSH59" s="154"/>
      <c r="TSI59" s="150"/>
      <c r="TSJ59" s="151"/>
      <c r="TSK59" s="152"/>
      <c r="TSL59" s="152"/>
      <c r="TSM59" s="153"/>
      <c r="TSN59" s="154"/>
      <c r="TSO59" s="150"/>
      <c r="TSP59" s="151"/>
      <c r="TSQ59" s="152"/>
      <c r="TSR59" s="152"/>
      <c r="TSS59" s="153"/>
      <c r="TST59" s="154"/>
      <c r="TSU59" s="150"/>
      <c r="TSV59" s="151"/>
      <c r="TSW59" s="152"/>
      <c r="TSX59" s="152"/>
      <c r="TSY59" s="153"/>
      <c r="TSZ59" s="154"/>
      <c r="TTA59" s="150"/>
      <c r="TTB59" s="151"/>
      <c r="TTC59" s="152"/>
      <c r="TTD59" s="152"/>
      <c r="TTE59" s="153"/>
      <c r="TTF59" s="154"/>
      <c r="TTG59" s="150"/>
      <c r="TTH59" s="151"/>
      <c r="TTI59" s="152"/>
      <c r="TTJ59" s="152"/>
      <c r="TTK59" s="153"/>
      <c r="TTL59" s="154"/>
      <c r="TTM59" s="150"/>
      <c r="TTN59" s="151"/>
      <c r="TTO59" s="152"/>
      <c r="TTP59" s="152"/>
      <c r="TTQ59" s="153"/>
      <c r="TTR59" s="154"/>
      <c r="TTS59" s="150"/>
      <c r="TTT59" s="151"/>
      <c r="TTU59" s="152"/>
      <c r="TTV59" s="152"/>
      <c r="TTW59" s="153"/>
      <c r="TTX59" s="154"/>
      <c r="TTY59" s="150"/>
      <c r="TTZ59" s="151"/>
      <c r="TUA59" s="152"/>
      <c r="TUB59" s="152"/>
      <c r="TUC59" s="153"/>
      <c r="TUD59" s="154"/>
      <c r="TUE59" s="150"/>
      <c r="TUF59" s="151"/>
      <c r="TUG59" s="152"/>
      <c r="TUH59" s="152"/>
      <c r="TUI59" s="153"/>
      <c r="TUJ59" s="154"/>
      <c r="TUK59" s="150"/>
      <c r="TUL59" s="151"/>
      <c r="TUM59" s="152"/>
      <c r="TUN59" s="152"/>
      <c r="TUO59" s="153"/>
      <c r="TUP59" s="154"/>
      <c r="TUQ59" s="150"/>
      <c r="TUR59" s="151"/>
      <c r="TUS59" s="152"/>
      <c r="TUT59" s="152"/>
      <c r="TUU59" s="153"/>
      <c r="TUV59" s="154"/>
      <c r="TUW59" s="150"/>
      <c r="TUX59" s="151"/>
      <c r="TUY59" s="152"/>
      <c r="TUZ59" s="152"/>
      <c r="TVA59" s="153"/>
      <c r="TVB59" s="154"/>
      <c r="TVC59" s="150"/>
      <c r="TVD59" s="151"/>
      <c r="TVE59" s="152"/>
      <c r="TVF59" s="152"/>
      <c r="TVG59" s="153"/>
      <c r="TVH59" s="154"/>
      <c r="TVI59" s="150"/>
      <c r="TVJ59" s="151"/>
      <c r="TVK59" s="152"/>
      <c r="TVL59" s="152"/>
      <c r="TVM59" s="153"/>
      <c r="TVN59" s="154"/>
      <c r="TVO59" s="150"/>
      <c r="TVP59" s="151"/>
      <c r="TVQ59" s="152"/>
      <c r="TVR59" s="152"/>
      <c r="TVS59" s="153"/>
      <c r="TVT59" s="154"/>
      <c r="TVU59" s="150"/>
      <c r="TVV59" s="151"/>
      <c r="TVW59" s="152"/>
      <c r="TVX59" s="152"/>
      <c r="TVY59" s="153"/>
      <c r="TVZ59" s="154"/>
      <c r="TWA59" s="150"/>
      <c r="TWB59" s="151"/>
      <c r="TWC59" s="152"/>
      <c r="TWD59" s="152"/>
      <c r="TWE59" s="153"/>
      <c r="TWF59" s="154"/>
      <c r="TWG59" s="150"/>
      <c r="TWH59" s="151"/>
      <c r="TWI59" s="152"/>
      <c r="TWJ59" s="152"/>
      <c r="TWK59" s="153"/>
      <c r="TWL59" s="154"/>
      <c r="TWM59" s="150"/>
      <c r="TWN59" s="151"/>
      <c r="TWO59" s="152"/>
      <c r="TWP59" s="152"/>
      <c r="TWQ59" s="153"/>
      <c r="TWR59" s="154"/>
      <c r="TWS59" s="150"/>
      <c r="TWT59" s="151"/>
      <c r="TWU59" s="152"/>
      <c r="TWV59" s="152"/>
      <c r="TWW59" s="153"/>
      <c r="TWX59" s="154"/>
      <c r="TWY59" s="150"/>
      <c r="TWZ59" s="151"/>
      <c r="TXA59" s="152"/>
      <c r="TXB59" s="152"/>
      <c r="TXC59" s="153"/>
      <c r="TXD59" s="154"/>
      <c r="TXE59" s="150"/>
      <c r="TXF59" s="151"/>
      <c r="TXG59" s="152"/>
      <c r="TXH59" s="152"/>
      <c r="TXI59" s="153"/>
      <c r="TXJ59" s="154"/>
      <c r="TXK59" s="150"/>
      <c r="TXL59" s="151"/>
      <c r="TXM59" s="152"/>
      <c r="TXN59" s="152"/>
      <c r="TXO59" s="153"/>
      <c r="TXP59" s="154"/>
      <c r="TXQ59" s="150"/>
      <c r="TXR59" s="151"/>
      <c r="TXS59" s="152"/>
      <c r="TXT59" s="152"/>
      <c r="TXU59" s="153"/>
      <c r="TXV59" s="154"/>
      <c r="TXW59" s="150"/>
      <c r="TXX59" s="151"/>
      <c r="TXY59" s="152"/>
      <c r="TXZ59" s="152"/>
      <c r="TYA59" s="153"/>
      <c r="TYB59" s="154"/>
      <c r="TYC59" s="150"/>
      <c r="TYD59" s="151"/>
      <c r="TYE59" s="152"/>
      <c r="TYF59" s="152"/>
      <c r="TYG59" s="153"/>
      <c r="TYH59" s="154"/>
      <c r="TYI59" s="150"/>
      <c r="TYJ59" s="151"/>
      <c r="TYK59" s="152"/>
      <c r="TYL59" s="152"/>
      <c r="TYM59" s="153"/>
      <c r="TYN59" s="154"/>
      <c r="TYO59" s="150"/>
      <c r="TYP59" s="151"/>
      <c r="TYQ59" s="152"/>
      <c r="TYR59" s="152"/>
      <c r="TYS59" s="153"/>
      <c r="TYT59" s="154"/>
      <c r="TYU59" s="150"/>
      <c r="TYV59" s="151"/>
      <c r="TYW59" s="152"/>
      <c r="TYX59" s="152"/>
      <c r="TYY59" s="153"/>
      <c r="TYZ59" s="154"/>
      <c r="TZA59" s="150"/>
      <c r="TZB59" s="151"/>
      <c r="TZC59" s="152"/>
      <c r="TZD59" s="152"/>
      <c r="TZE59" s="153"/>
      <c r="TZF59" s="154"/>
      <c r="TZG59" s="150"/>
      <c r="TZH59" s="151"/>
      <c r="TZI59" s="152"/>
      <c r="TZJ59" s="152"/>
      <c r="TZK59" s="153"/>
      <c r="TZL59" s="154"/>
      <c r="TZM59" s="150"/>
      <c r="TZN59" s="151"/>
      <c r="TZO59" s="152"/>
      <c r="TZP59" s="152"/>
      <c r="TZQ59" s="153"/>
      <c r="TZR59" s="154"/>
      <c r="TZS59" s="150"/>
      <c r="TZT59" s="151"/>
      <c r="TZU59" s="152"/>
      <c r="TZV59" s="152"/>
      <c r="TZW59" s="153"/>
      <c r="TZX59" s="154"/>
      <c r="TZY59" s="150"/>
      <c r="TZZ59" s="151"/>
      <c r="UAA59" s="152"/>
      <c r="UAB59" s="152"/>
      <c r="UAC59" s="153"/>
      <c r="UAD59" s="154"/>
      <c r="UAE59" s="150"/>
      <c r="UAF59" s="151"/>
      <c r="UAG59" s="152"/>
      <c r="UAH59" s="152"/>
      <c r="UAI59" s="153"/>
      <c r="UAJ59" s="154"/>
      <c r="UAK59" s="150"/>
      <c r="UAL59" s="151"/>
      <c r="UAM59" s="152"/>
      <c r="UAN59" s="152"/>
      <c r="UAO59" s="153"/>
      <c r="UAP59" s="154"/>
      <c r="UAQ59" s="150"/>
      <c r="UAR59" s="151"/>
      <c r="UAS59" s="152"/>
      <c r="UAT59" s="152"/>
      <c r="UAU59" s="153"/>
      <c r="UAV59" s="154"/>
      <c r="UAW59" s="150"/>
      <c r="UAX59" s="151"/>
      <c r="UAY59" s="152"/>
      <c r="UAZ59" s="152"/>
      <c r="UBA59" s="153"/>
      <c r="UBB59" s="154"/>
      <c r="UBC59" s="150"/>
      <c r="UBD59" s="151"/>
      <c r="UBE59" s="152"/>
      <c r="UBF59" s="152"/>
      <c r="UBG59" s="153"/>
      <c r="UBH59" s="154"/>
      <c r="UBI59" s="150"/>
      <c r="UBJ59" s="151"/>
      <c r="UBK59" s="152"/>
      <c r="UBL59" s="152"/>
      <c r="UBM59" s="153"/>
      <c r="UBN59" s="154"/>
      <c r="UBO59" s="150"/>
      <c r="UBP59" s="151"/>
      <c r="UBQ59" s="152"/>
      <c r="UBR59" s="152"/>
      <c r="UBS59" s="153"/>
      <c r="UBT59" s="154"/>
      <c r="UBU59" s="150"/>
      <c r="UBV59" s="151"/>
      <c r="UBW59" s="152"/>
      <c r="UBX59" s="152"/>
      <c r="UBY59" s="153"/>
      <c r="UBZ59" s="154"/>
      <c r="UCA59" s="150"/>
      <c r="UCB59" s="151"/>
      <c r="UCC59" s="152"/>
      <c r="UCD59" s="152"/>
      <c r="UCE59" s="153"/>
      <c r="UCF59" s="154"/>
      <c r="UCG59" s="150"/>
      <c r="UCH59" s="151"/>
      <c r="UCI59" s="152"/>
      <c r="UCJ59" s="152"/>
      <c r="UCK59" s="153"/>
      <c r="UCL59" s="154"/>
      <c r="UCM59" s="150"/>
      <c r="UCN59" s="151"/>
      <c r="UCO59" s="152"/>
      <c r="UCP59" s="152"/>
      <c r="UCQ59" s="153"/>
      <c r="UCR59" s="154"/>
      <c r="UCS59" s="150"/>
      <c r="UCT59" s="151"/>
      <c r="UCU59" s="152"/>
      <c r="UCV59" s="152"/>
      <c r="UCW59" s="153"/>
      <c r="UCX59" s="154"/>
      <c r="UCY59" s="150"/>
      <c r="UCZ59" s="151"/>
      <c r="UDA59" s="152"/>
      <c r="UDB59" s="152"/>
      <c r="UDC59" s="153"/>
      <c r="UDD59" s="154"/>
      <c r="UDE59" s="150"/>
      <c r="UDF59" s="151"/>
      <c r="UDG59" s="152"/>
      <c r="UDH59" s="152"/>
      <c r="UDI59" s="153"/>
      <c r="UDJ59" s="154"/>
      <c r="UDK59" s="150"/>
      <c r="UDL59" s="151"/>
      <c r="UDM59" s="152"/>
      <c r="UDN59" s="152"/>
      <c r="UDO59" s="153"/>
      <c r="UDP59" s="154"/>
      <c r="UDQ59" s="150"/>
      <c r="UDR59" s="151"/>
      <c r="UDS59" s="152"/>
      <c r="UDT59" s="152"/>
      <c r="UDU59" s="153"/>
      <c r="UDV59" s="154"/>
      <c r="UDW59" s="150"/>
      <c r="UDX59" s="151"/>
      <c r="UDY59" s="152"/>
      <c r="UDZ59" s="152"/>
      <c r="UEA59" s="153"/>
      <c r="UEB59" s="154"/>
      <c r="UEC59" s="150"/>
      <c r="UED59" s="151"/>
      <c r="UEE59" s="152"/>
      <c r="UEF59" s="152"/>
      <c r="UEG59" s="153"/>
      <c r="UEH59" s="154"/>
      <c r="UEI59" s="150"/>
      <c r="UEJ59" s="151"/>
      <c r="UEK59" s="152"/>
      <c r="UEL59" s="152"/>
      <c r="UEM59" s="153"/>
      <c r="UEN59" s="154"/>
      <c r="UEO59" s="150"/>
      <c r="UEP59" s="151"/>
      <c r="UEQ59" s="152"/>
      <c r="UER59" s="152"/>
      <c r="UES59" s="153"/>
      <c r="UET59" s="154"/>
      <c r="UEU59" s="150"/>
      <c r="UEV59" s="151"/>
      <c r="UEW59" s="152"/>
      <c r="UEX59" s="152"/>
      <c r="UEY59" s="153"/>
      <c r="UEZ59" s="154"/>
      <c r="UFA59" s="150"/>
      <c r="UFB59" s="151"/>
      <c r="UFC59" s="152"/>
      <c r="UFD59" s="152"/>
      <c r="UFE59" s="153"/>
      <c r="UFF59" s="154"/>
      <c r="UFG59" s="150"/>
      <c r="UFH59" s="151"/>
      <c r="UFI59" s="152"/>
      <c r="UFJ59" s="152"/>
      <c r="UFK59" s="153"/>
      <c r="UFL59" s="154"/>
      <c r="UFM59" s="150"/>
      <c r="UFN59" s="151"/>
      <c r="UFO59" s="152"/>
      <c r="UFP59" s="152"/>
      <c r="UFQ59" s="153"/>
      <c r="UFR59" s="154"/>
      <c r="UFS59" s="150"/>
      <c r="UFT59" s="151"/>
      <c r="UFU59" s="152"/>
      <c r="UFV59" s="152"/>
      <c r="UFW59" s="153"/>
      <c r="UFX59" s="154"/>
      <c r="UFY59" s="150"/>
      <c r="UFZ59" s="151"/>
      <c r="UGA59" s="152"/>
      <c r="UGB59" s="152"/>
      <c r="UGC59" s="153"/>
      <c r="UGD59" s="154"/>
      <c r="UGE59" s="150"/>
      <c r="UGF59" s="151"/>
      <c r="UGG59" s="152"/>
      <c r="UGH59" s="152"/>
      <c r="UGI59" s="153"/>
      <c r="UGJ59" s="154"/>
      <c r="UGK59" s="150"/>
      <c r="UGL59" s="151"/>
      <c r="UGM59" s="152"/>
      <c r="UGN59" s="152"/>
      <c r="UGO59" s="153"/>
      <c r="UGP59" s="154"/>
      <c r="UGQ59" s="150"/>
      <c r="UGR59" s="151"/>
      <c r="UGS59" s="152"/>
      <c r="UGT59" s="152"/>
      <c r="UGU59" s="153"/>
      <c r="UGV59" s="154"/>
      <c r="UGW59" s="150"/>
      <c r="UGX59" s="151"/>
      <c r="UGY59" s="152"/>
      <c r="UGZ59" s="152"/>
      <c r="UHA59" s="153"/>
      <c r="UHB59" s="154"/>
      <c r="UHC59" s="150"/>
      <c r="UHD59" s="151"/>
      <c r="UHE59" s="152"/>
      <c r="UHF59" s="152"/>
      <c r="UHG59" s="153"/>
      <c r="UHH59" s="154"/>
      <c r="UHI59" s="150"/>
      <c r="UHJ59" s="151"/>
      <c r="UHK59" s="152"/>
      <c r="UHL59" s="152"/>
      <c r="UHM59" s="153"/>
      <c r="UHN59" s="154"/>
      <c r="UHO59" s="150"/>
      <c r="UHP59" s="151"/>
      <c r="UHQ59" s="152"/>
      <c r="UHR59" s="152"/>
      <c r="UHS59" s="153"/>
      <c r="UHT59" s="154"/>
      <c r="UHU59" s="150"/>
      <c r="UHV59" s="151"/>
      <c r="UHW59" s="152"/>
      <c r="UHX59" s="152"/>
      <c r="UHY59" s="153"/>
      <c r="UHZ59" s="154"/>
      <c r="UIA59" s="150"/>
      <c r="UIB59" s="151"/>
      <c r="UIC59" s="152"/>
      <c r="UID59" s="152"/>
      <c r="UIE59" s="153"/>
      <c r="UIF59" s="154"/>
      <c r="UIG59" s="150"/>
      <c r="UIH59" s="151"/>
      <c r="UII59" s="152"/>
      <c r="UIJ59" s="152"/>
      <c r="UIK59" s="153"/>
      <c r="UIL59" s="154"/>
      <c r="UIM59" s="150"/>
      <c r="UIN59" s="151"/>
      <c r="UIO59" s="152"/>
      <c r="UIP59" s="152"/>
      <c r="UIQ59" s="153"/>
      <c r="UIR59" s="154"/>
      <c r="UIS59" s="150"/>
      <c r="UIT59" s="151"/>
      <c r="UIU59" s="152"/>
      <c r="UIV59" s="152"/>
      <c r="UIW59" s="153"/>
      <c r="UIX59" s="154"/>
      <c r="UIY59" s="150"/>
      <c r="UIZ59" s="151"/>
      <c r="UJA59" s="152"/>
      <c r="UJB59" s="152"/>
      <c r="UJC59" s="153"/>
      <c r="UJD59" s="154"/>
      <c r="UJE59" s="150"/>
      <c r="UJF59" s="151"/>
      <c r="UJG59" s="152"/>
      <c r="UJH59" s="152"/>
      <c r="UJI59" s="153"/>
      <c r="UJJ59" s="154"/>
      <c r="UJK59" s="150"/>
      <c r="UJL59" s="151"/>
      <c r="UJM59" s="152"/>
      <c r="UJN59" s="152"/>
      <c r="UJO59" s="153"/>
      <c r="UJP59" s="154"/>
      <c r="UJQ59" s="150"/>
      <c r="UJR59" s="151"/>
      <c r="UJS59" s="152"/>
      <c r="UJT59" s="152"/>
      <c r="UJU59" s="153"/>
      <c r="UJV59" s="154"/>
      <c r="UJW59" s="150"/>
      <c r="UJX59" s="151"/>
      <c r="UJY59" s="152"/>
      <c r="UJZ59" s="152"/>
      <c r="UKA59" s="153"/>
      <c r="UKB59" s="154"/>
      <c r="UKC59" s="150"/>
      <c r="UKD59" s="151"/>
      <c r="UKE59" s="152"/>
      <c r="UKF59" s="152"/>
      <c r="UKG59" s="153"/>
      <c r="UKH59" s="154"/>
      <c r="UKI59" s="150"/>
      <c r="UKJ59" s="151"/>
      <c r="UKK59" s="152"/>
      <c r="UKL59" s="152"/>
      <c r="UKM59" s="153"/>
      <c r="UKN59" s="154"/>
      <c r="UKO59" s="150"/>
      <c r="UKP59" s="151"/>
      <c r="UKQ59" s="152"/>
      <c r="UKR59" s="152"/>
      <c r="UKS59" s="153"/>
      <c r="UKT59" s="154"/>
      <c r="UKU59" s="150"/>
      <c r="UKV59" s="151"/>
      <c r="UKW59" s="152"/>
      <c r="UKX59" s="152"/>
      <c r="UKY59" s="153"/>
      <c r="UKZ59" s="154"/>
      <c r="ULA59" s="150"/>
      <c r="ULB59" s="151"/>
      <c r="ULC59" s="152"/>
      <c r="ULD59" s="152"/>
      <c r="ULE59" s="153"/>
      <c r="ULF59" s="154"/>
      <c r="ULG59" s="150"/>
      <c r="ULH59" s="151"/>
      <c r="ULI59" s="152"/>
      <c r="ULJ59" s="152"/>
      <c r="ULK59" s="153"/>
      <c r="ULL59" s="154"/>
      <c r="ULM59" s="150"/>
      <c r="ULN59" s="151"/>
      <c r="ULO59" s="152"/>
      <c r="ULP59" s="152"/>
      <c r="ULQ59" s="153"/>
      <c r="ULR59" s="154"/>
      <c r="ULS59" s="150"/>
      <c r="ULT59" s="151"/>
      <c r="ULU59" s="152"/>
      <c r="ULV59" s="152"/>
      <c r="ULW59" s="153"/>
      <c r="ULX59" s="154"/>
      <c r="ULY59" s="150"/>
      <c r="ULZ59" s="151"/>
      <c r="UMA59" s="152"/>
      <c r="UMB59" s="152"/>
      <c r="UMC59" s="153"/>
      <c r="UMD59" s="154"/>
      <c r="UME59" s="150"/>
      <c r="UMF59" s="151"/>
      <c r="UMG59" s="152"/>
      <c r="UMH59" s="152"/>
      <c r="UMI59" s="153"/>
      <c r="UMJ59" s="154"/>
      <c r="UMK59" s="150"/>
      <c r="UML59" s="151"/>
      <c r="UMM59" s="152"/>
      <c r="UMN59" s="152"/>
      <c r="UMO59" s="153"/>
      <c r="UMP59" s="154"/>
      <c r="UMQ59" s="150"/>
      <c r="UMR59" s="151"/>
      <c r="UMS59" s="152"/>
      <c r="UMT59" s="152"/>
      <c r="UMU59" s="153"/>
      <c r="UMV59" s="154"/>
      <c r="UMW59" s="150"/>
      <c r="UMX59" s="151"/>
      <c r="UMY59" s="152"/>
      <c r="UMZ59" s="152"/>
      <c r="UNA59" s="153"/>
      <c r="UNB59" s="154"/>
      <c r="UNC59" s="150"/>
      <c r="UND59" s="151"/>
      <c r="UNE59" s="152"/>
      <c r="UNF59" s="152"/>
      <c r="UNG59" s="153"/>
      <c r="UNH59" s="154"/>
      <c r="UNI59" s="150"/>
      <c r="UNJ59" s="151"/>
      <c r="UNK59" s="152"/>
      <c r="UNL59" s="152"/>
      <c r="UNM59" s="153"/>
      <c r="UNN59" s="154"/>
      <c r="UNO59" s="150"/>
      <c r="UNP59" s="151"/>
      <c r="UNQ59" s="152"/>
      <c r="UNR59" s="152"/>
      <c r="UNS59" s="153"/>
      <c r="UNT59" s="154"/>
      <c r="UNU59" s="150"/>
      <c r="UNV59" s="151"/>
      <c r="UNW59" s="152"/>
      <c r="UNX59" s="152"/>
      <c r="UNY59" s="153"/>
      <c r="UNZ59" s="154"/>
      <c r="UOA59" s="150"/>
      <c r="UOB59" s="151"/>
      <c r="UOC59" s="152"/>
      <c r="UOD59" s="152"/>
      <c r="UOE59" s="153"/>
      <c r="UOF59" s="154"/>
      <c r="UOG59" s="150"/>
      <c r="UOH59" s="151"/>
      <c r="UOI59" s="152"/>
      <c r="UOJ59" s="152"/>
      <c r="UOK59" s="153"/>
      <c r="UOL59" s="154"/>
      <c r="UOM59" s="150"/>
      <c r="UON59" s="151"/>
      <c r="UOO59" s="152"/>
      <c r="UOP59" s="152"/>
      <c r="UOQ59" s="153"/>
      <c r="UOR59" s="154"/>
      <c r="UOS59" s="150"/>
      <c r="UOT59" s="151"/>
      <c r="UOU59" s="152"/>
      <c r="UOV59" s="152"/>
      <c r="UOW59" s="153"/>
      <c r="UOX59" s="154"/>
      <c r="UOY59" s="150"/>
      <c r="UOZ59" s="151"/>
      <c r="UPA59" s="152"/>
      <c r="UPB59" s="152"/>
      <c r="UPC59" s="153"/>
      <c r="UPD59" s="154"/>
      <c r="UPE59" s="150"/>
      <c r="UPF59" s="151"/>
      <c r="UPG59" s="152"/>
      <c r="UPH59" s="152"/>
      <c r="UPI59" s="153"/>
      <c r="UPJ59" s="154"/>
      <c r="UPK59" s="150"/>
      <c r="UPL59" s="151"/>
      <c r="UPM59" s="152"/>
      <c r="UPN59" s="152"/>
      <c r="UPO59" s="153"/>
      <c r="UPP59" s="154"/>
      <c r="UPQ59" s="150"/>
      <c r="UPR59" s="151"/>
      <c r="UPS59" s="152"/>
      <c r="UPT59" s="152"/>
      <c r="UPU59" s="153"/>
      <c r="UPV59" s="154"/>
      <c r="UPW59" s="150"/>
      <c r="UPX59" s="151"/>
      <c r="UPY59" s="152"/>
      <c r="UPZ59" s="152"/>
      <c r="UQA59" s="153"/>
      <c r="UQB59" s="154"/>
      <c r="UQC59" s="150"/>
      <c r="UQD59" s="151"/>
      <c r="UQE59" s="152"/>
      <c r="UQF59" s="152"/>
      <c r="UQG59" s="153"/>
      <c r="UQH59" s="154"/>
      <c r="UQI59" s="150"/>
      <c r="UQJ59" s="151"/>
      <c r="UQK59" s="152"/>
      <c r="UQL59" s="152"/>
      <c r="UQM59" s="153"/>
      <c r="UQN59" s="154"/>
      <c r="UQO59" s="150"/>
      <c r="UQP59" s="151"/>
      <c r="UQQ59" s="152"/>
      <c r="UQR59" s="152"/>
      <c r="UQS59" s="153"/>
      <c r="UQT59" s="154"/>
      <c r="UQU59" s="150"/>
      <c r="UQV59" s="151"/>
      <c r="UQW59" s="152"/>
      <c r="UQX59" s="152"/>
      <c r="UQY59" s="153"/>
      <c r="UQZ59" s="154"/>
      <c r="URA59" s="150"/>
      <c r="URB59" s="151"/>
      <c r="URC59" s="152"/>
      <c r="URD59" s="152"/>
      <c r="URE59" s="153"/>
      <c r="URF59" s="154"/>
      <c r="URG59" s="150"/>
      <c r="URH59" s="151"/>
      <c r="URI59" s="152"/>
      <c r="URJ59" s="152"/>
      <c r="URK59" s="153"/>
      <c r="URL59" s="154"/>
      <c r="URM59" s="150"/>
      <c r="URN59" s="151"/>
      <c r="URO59" s="152"/>
      <c r="URP59" s="152"/>
      <c r="URQ59" s="153"/>
      <c r="URR59" s="154"/>
      <c r="URS59" s="150"/>
      <c r="URT59" s="151"/>
      <c r="URU59" s="152"/>
      <c r="URV59" s="152"/>
      <c r="URW59" s="153"/>
      <c r="URX59" s="154"/>
      <c r="URY59" s="150"/>
      <c r="URZ59" s="151"/>
      <c r="USA59" s="152"/>
      <c r="USB59" s="152"/>
      <c r="USC59" s="153"/>
      <c r="USD59" s="154"/>
      <c r="USE59" s="150"/>
      <c r="USF59" s="151"/>
      <c r="USG59" s="152"/>
      <c r="USH59" s="152"/>
      <c r="USI59" s="153"/>
      <c r="USJ59" s="154"/>
      <c r="USK59" s="150"/>
      <c r="USL59" s="151"/>
      <c r="USM59" s="152"/>
      <c r="USN59" s="152"/>
      <c r="USO59" s="153"/>
      <c r="USP59" s="154"/>
      <c r="USQ59" s="150"/>
      <c r="USR59" s="151"/>
      <c r="USS59" s="152"/>
      <c r="UST59" s="152"/>
      <c r="USU59" s="153"/>
      <c r="USV59" s="154"/>
      <c r="USW59" s="150"/>
      <c r="USX59" s="151"/>
      <c r="USY59" s="152"/>
      <c r="USZ59" s="152"/>
      <c r="UTA59" s="153"/>
      <c r="UTB59" s="154"/>
      <c r="UTC59" s="150"/>
      <c r="UTD59" s="151"/>
      <c r="UTE59" s="152"/>
      <c r="UTF59" s="152"/>
      <c r="UTG59" s="153"/>
      <c r="UTH59" s="154"/>
      <c r="UTI59" s="150"/>
      <c r="UTJ59" s="151"/>
      <c r="UTK59" s="152"/>
      <c r="UTL59" s="152"/>
      <c r="UTM59" s="153"/>
      <c r="UTN59" s="154"/>
      <c r="UTO59" s="150"/>
      <c r="UTP59" s="151"/>
      <c r="UTQ59" s="152"/>
      <c r="UTR59" s="152"/>
      <c r="UTS59" s="153"/>
      <c r="UTT59" s="154"/>
      <c r="UTU59" s="150"/>
      <c r="UTV59" s="151"/>
      <c r="UTW59" s="152"/>
      <c r="UTX59" s="152"/>
      <c r="UTY59" s="153"/>
      <c r="UTZ59" s="154"/>
      <c r="UUA59" s="150"/>
      <c r="UUB59" s="151"/>
      <c r="UUC59" s="152"/>
      <c r="UUD59" s="152"/>
      <c r="UUE59" s="153"/>
      <c r="UUF59" s="154"/>
      <c r="UUG59" s="150"/>
      <c r="UUH59" s="151"/>
      <c r="UUI59" s="152"/>
      <c r="UUJ59" s="152"/>
      <c r="UUK59" s="153"/>
      <c r="UUL59" s="154"/>
      <c r="UUM59" s="150"/>
      <c r="UUN59" s="151"/>
      <c r="UUO59" s="152"/>
      <c r="UUP59" s="152"/>
      <c r="UUQ59" s="153"/>
      <c r="UUR59" s="154"/>
      <c r="UUS59" s="150"/>
      <c r="UUT59" s="151"/>
      <c r="UUU59" s="152"/>
      <c r="UUV59" s="152"/>
      <c r="UUW59" s="153"/>
      <c r="UUX59" s="154"/>
      <c r="UUY59" s="150"/>
      <c r="UUZ59" s="151"/>
      <c r="UVA59" s="152"/>
      <c r="UVB59" s="152"/>
      <c r="UVC59" s="153"/>
      <c r="UVD59" s="154"/>
      <c r="UVE59" s="150"/>
      <c r="UVF59" s="151"/>
      <c r="UVG59" s="152"/>
      <c r="UVH59" s="152"/>
      <c r="UVI59" s="153"/>
      <c r="UVJ59" s="154"/>
      <c r="UVK59" s="150"/>
      <c r="UVL59" s="151"/>
      <c r="UVM59" s="152"/>
      <c r="UVN59" s="152"/>
      <c r="UVO59" s="153"/>
      <c r="UVP59" s="154"/>
      <c r="UVQ59" s="150"/>
      <c r="UVR59" s="151"/>
      <c r="UVS59" s="152"/>
      <c r="UVT59" s="152"/>
      <c r="UVU59" s="153"/>
      <c r="UVV59" s="154"/>
      <c r="UVW59" s="150"/>
      <c r="UVX59" s="151"/>
      <c r="UVY59" s="152"/>
      <c r="UVZ59" s="152"/>
      <c r="UWA59" s="153"/>
      <c r="UWB59" s="154"/>
      <c r="UWC59" s="150"/>
      <c r="UWD59" s="151"/>
      <c r="UWE59" s="152"/>
      <c r="UWF59" s="152"/>
      <c r="UWG59" s="153"/>
      <c r="UWH59" s="154"/>
      <c r="UWI59" s="150"/>
      <c r="UWJ59" s="151"/>
      <c r="UWK59" s="152"/>
      <c r="UWL59" s="152"/>
      <c r="UWM59" s="153"/>
      <c r="UWN59" s="154"/>
      <c r="UWO59" s="150"/>
      <c r="UWP59" s="151"/>
      <c r="UWQ59" s="152"/>
      <c r="UWR59" s="152"/>
      <c r="UWS59" s="153"/>
      <c r="UWT59" s="154"/>
      <c r="UWU59" s="150"/>
      <c r="UWV59" s="151"/>
      <c r="UWW59" s="152"/>
      <c r="UWX59" s="152"/>
      <c r="UWY59" s="153"/>
      <c r="UWZ59" s="154"/>
      <c r="UXA59" s="150"/>
      <c r="UXB59" s="151"/>
      <c r="UXC59" s="152"/>
      <c r="UXD59" s="152"/>
      <c r="UXE59" s="153"/>
      <c r="UXF59" s="154"/>
      <c r="UXG59" s="150"/>
      <c r="UXH59" s="151"/>
      <c r="UXI59" s="152"/>
      <c r="UXJ59" s="152"/>
      <c r="UXK59" s="153"/>
      <c r="UXL59" s="154"/>
      <c r="UXM59" s="150"/>
      <c r="UXN59" s="151"/>
      <c r="UXO59" s="152"/>
      <c r="UXP59" s="152"/>
      <c r="UXQ59" s="153"/>
      <c r="UXR59" s="154"/>
      <c r="UXS59" s="150"/>
      <c r="UXT59" s="151"/>
      <c r="UXU59" s="152"/>
      <c r="UXV59" s="152"/>
      <c r="UXW59" s="153"/>
      <c r="UXX59" s="154"/>
      <c r="UXY59" s="150"/>
      <c r="UXZ59" s="151"/>
      <c r="UYA59" s="152"/>
      <c r="UYB59" s="152"/>
      <c r="UYC59" s="153"/>
      <c r="UYD59" s="154"/>
      <c r="UYE59" s="150"/>
      <c r="UYF59" s="151"/>
      <c r="UYG59" s="152"/>
      <c r="UYH59" s="152"/>
      <c r="UYI59" s="153"/>
      <c r="UYJ59" s="154"/>
      <c r="UYK59" s="150"/>
      <c r="UYL59" s="151"/>
      <c r="UYM59" s="152"/>
      <c r="UYN59" s="152"/>
      <c r="UYO59" s="153"/>
      <c r="UYP59" s="154"/>
      <c r="UYQ59" s="150"/>
      <c r="UYR59" s="151"/>
      <c r="UYS59" s="152"/>
      <c r="UYT59" s="152"/>
      <c r="UYU59" s="153"/>
      <c r="UYV59" s="154"/>
      <c r="UYW59" s="150"/>
      <c r="UYX59" s="151"/>
      <c r="UYY59" s="152"/>
      <c r="UYZ59" s="152"/>
      <c r="UZA59" s="153"/>
      <c r="UZB59" s="154"/>
      <c r="UZC59" s="150"/>
      <c r="UZD59" s="151"/>
      <c r="UZE59" s="152"/>
      <c r="UZF59" s="152"/>
      <c r="UZG59" s="153"/>
      <c r="UZH59" s="154"/>
      <c r="UZI59" s="150"/>
      <c r="UZJ59" s="151"/>
      <c r="UZK59" s="152"/>
      <c r="UZL59" s="152"/>
      <c r="UZM59" s="153"/>
      <c r="UZN59" s="154"/>
      <c r="UZO59" s="150"/>
      <c r="UZP59" s="151"/>
      <c r="UZQ59" s="152"/>
      <c r="UZR59" s="152"/>
      <c r="UZS59" s="153"/>
      <c r="UZT59" s="154"/>
      <c r="UZU59" s="150"/>
      <c r="UZV59" s="151"/>
      <c r="UZW59" s="152"/>
      <c r="UZX59" s="152"/>
      <c r="UZY59" s="153"/>
      <c r="UZZ59" s="154"/>
      <c r="VAA59" s="150"/>
      <c r="VAB59" s="151"/>
      <c r="VAC59" s="152"/>
      <c r="VAD59" s="152"/>
      <c r="VAE59" s="153"/>
      <c r="VAF59" s="154"/>
      <c r="VAG59" s="150"/>
      <c r="VAH59" s="151"/>
      <c r="VAI59" s="152"/>
      <c r="VAJ59" s="152"/>
      <c r="VAK59" s="153"/>
      <c r="VAL59" s="154"/>
      <c r="VAM59" s="150"/>
      <c r="VAN59" s="151"/>
      <c r="VAO59" s="152"/>
      <c r="VAP59" s="152"/>
      <c r="VAQ59" s="153"/>
      <c r="VAR59" s="154"/>
      <c r="VAS59" s="150"/>
      <c r="VAT59" s="151"/>
      <c r="VAU59" s="152"/>
      <c r="VAV59" s="152"/>
      <c r="VAW59" s="153"/>
      <c r="VAX59" s="154"/>
      <c r="VAY59" s="150"/>
      <c r="VAZ59" s="151"/>
      <c r="VBA59" s="152"/>
      <c r="VBB59" s="152"/>
      <c r="VBC59" s="153"/>
      <c r="VBD59" s="154"/>
      <c r="VBE59" s="150"/>
      <c r="VBF59" s="151"/>
      <c r="VBG59" s="152"/>
      <c r="VBH59" s="152"/>
      <c r="VBI59" s="153"/>
      <c r="VBJ59" s="154"/>
      <c r="VBK59" s="150"/>
      <c r="VBL59" s="151"/>
      <c r="VBM59" s="152"/>
      <c r="VBN59" s="152"/>
      <c r="VBO59" s="153"/>
      <c r="VBP59" s="154"/>
      <c r="VBQ59" s="150"/>
      <c r="VBR59" s="151"/>
      <c r="VBS59" s="152"/>
      <c r="VBT59" s="152"/>
      <c r="VBU59" s="153"/>
      <c r="VBV59" s="154"/>
      <c r="VBW59" s="150"/>
      <c r="VBX59" s="151"/>
      <c r="VBY59" s="152"/>
      <c r="VBZ59" s="152"/>
      <c r="VCA59" s="153"/>
      <c r="VCB59" s="154"/>
      <c r="VCC59" s="150"/>
      <c r="VCD59" s="151"/>
      <c r="VCE59" s="152"/>
      <c r="VCF59" s="152"/>
      <c r="VCG59" s="153"/>
      <c r="VCH59" s="154"/>
      <c r="VCI59" s="150"/>
      <c r="VCJ59" s="151"/>
      <c r="VCK59" s="152"/>
      <c r="VCL59" s="152"/>
      <c r="VCM59" s="153"/>
      <c r="VCN59" s="154"/>
      <c r="VCO59" s="150"/>
      <c r="VCP59" s="151"/>
      <c r="VCQ59" s="152"/>
      <c r="VCR59" s="152"/>
      <c r="VCS59" s="153"/>
      <c r="VCT59" s="154"/>
      <c r="VCU59" s="150"/>
      <c r="VCV59" s="151"/>
      <c r="VCW59" s="152"/>
      <c r="VCX59" s="152"/>
      <c r="VCY59" s="153"/>
      <c r="VCZ59" s="154"/>
      <c r="VDA59" s="150"/>
      <c r="VDB59" s="151"/>
      <c r="VDC59" s="152"/>
      <c r="VDD59" s="152"/>
      <c r="VDE59" s="153"/>
      <c r="VDF59" s="154"/>
      <c r="VDG59" s="150"/>
      <c r="VDH59" s="151"/>
      <c r="VDI59" s="152"/>
      <c r="VDJ59" s="152"/>
      <c r="VDK59" s="153"/>
      <c r="VDL59" s="154"/>
      <c r="VDM59" s="150"/>
      <c r="VDN59" s="151"/>
      <c r="VDO59" s="152"/>
      <c r="VDP59" s="152"/>
      <c r="VDQ59" s="153"/>
      <c r="VDR59" s="154"/>
      <c r="VDS59" s="150"/>
      <c r="VDT59" s="151"/>
      <c r="VDU59" s="152"/>
      <c r="VDV59" s="152"/>
      <c r="VDW59" s="153"/>
      <c r="VDX59" s="154"/>
      <c r="VDY59" s="150"/>
      <c r="VDZ59" s="151"/>
      <c r="VEA59" s="152"/>
      <c r="VEB59" s="152"/>
      <c r="VEC59" s="153"/>
      <c r="VED59" s="154"/>
      <c r="VEE59" s="150"/>
      <c r="VEF59" s="151"/>
      <c r="VEG59" s="152"/>
      <c r="VEH59" s="152"/>
      <c r="VEI59" s="153"/>
      <c r="VEJ59" s="154"/>
      <c r="VEK59" s="150"/>
      <c r="VEL59" s="151"/>
      <c r="VEM59" s="152"/>
      <c r="VEN59" s="152"/>
      <c r="VEO59" s="153"/>
      <c r="VEP59" s="154"/>
      <c r="VEQ59" s="150"/>
      <c r="VER59" s="151"/>
      <c r="VES59" s="152"/>
      <c r="VET59" s="152"/>
      <c r="VEU59" s="153"/>
      <c r="VEV59" s="154"/>
      <c r="VEW59" s="150"/>
      <c r="VEX59" s="151"/>
      <c r="VEY59" s="152"/>
      <c r="VEZ59" s="152"/>
      <c r="VFA59" s="153"/>
      <c r="VFB59" s="154"/>
      <c r="VFC59" s="150"/>
      <c r="VFD59" s="151"/>
      <c r="VFE59" s="152"/>
      <c r="VFF59" s="152"/>
      <c r="VFG59" s="153"/>
      <c r="VFH59" s="154"/>
      <c r="VFI59" s="150"/>
      <c r="VFJ59" s="151"/>
      <c r="VFK59" s="152"/>
      <c r="VFL59" s="152"/>
      <c r="VFM59" s="153"/>
      <c r="VFN59" s="154"/>
      <c r="VFO59" s="150"/>
      <c r="VFP59" s="151"/>
      <c r="VFQ59" s="152"/>
      <c r="VFR59" s="152"/>
      <c r="VFS59" s="153"/>
      <c r="VFT59" s="154"/>
      <c r="VFU59" s="150"/>
      <c r="VFV59" s="151"/>
      <c r="VFW59" s="152"/>
      <c r="VFX59" s="152"/>
      <c r="VFY59" s="153"/>
      <c r="VFZ59" s="154"/>
      <c r="VGA59" s="150"/>
      <c r="VGB59" s="151"/>
      <c r="VGC59" s="152"/>
      <c r="VGD59" s="152"/>
      <c r="VGE59" s="153"/>
      <c r="VGF59" s="154"/>
      <c r="VGG59" s="150"/>
      <c r="VGH59" s="151"/>
      <c r="VGI59" s="152"/>
      <c r="VGJ59" s="152"/>
      <c r="VGK59" s="153"/>
      <c r="VGL59" s="154"/>
      <c r="VGM59" s="150"/>
      <c r="VGN59" s="151"/>
      <c r="VGO59" s="152"/>
      <c r="VGP59" s="152"/>
      <c r="VGQ59" s="153"/>
      <c r="VGR59" s="154"/>
      <c r="VGS59" s="150"/>
      <c r="VGT59" s="151"/>
      <c r="VGU59" s="152"/>
      <c r="VGV59" s="152"/>
      <c r="VGW59" s="153"/>
      <c r="VGX59" s="154"/>
      <c r="VGY59" s="150"/>
      <c r="VGZ59" s="151"/>
      <c r="VHA59" s="152"/>
      <c r="VHB59" s="152"/>
      <c r="VHC59" s="153"/>
      <c r="VHD59" s="154"/>
      <c r="VHE59" s="150"/>
      <c r="VHF59" s="151"/>
      <c r="VHG59" s="152"/>
      <c r="VHH59" s="152"/>
      <c r="VHI59" s="153"/>
      <c r="VHJ59" s="154"/>
      <c r="VHK59" s="150"/>
      <c r="VHL59" s="151"/>
      <c r="VHM59" s="152"/>
      <c r="VHN59" s="152"/>
      <c r="VHO59" s="153"/>
      <c r="VHP59" s="154"/>
      <c r="VHQ59" s="150"/>
      <c r="VHR59" s="151"/>
      <c r="VHS59" s="152"/>
      <c r="VHT59" s="152"/>
      <c r="VHU59" s="153"/>
      <c r="VHV59" s="154"/>
      <c r="VHW59" s="150"/>
      <c r="VHX59" s="151"/>
      <c r="VHY59" s="152"/>
      <c r="VHZ59" s="152"/>
      <c r="VIA59" s="153"/>
      <c r="VIB59" s="154"/>
      <c r="VIC59" s="150"/>
      <c r="VID59" s="151"/>
      <c r="VIE59" s="152"/>
      <c r="VIF59" s="152"/>
      <c r="VIG59" s="153"/>
      <c r="VIH59" s="154"/>
      <c r="VII59" s="150"/>
      <c r="VIJ59" s="151"/>
      <c r="VIK59" s="152"/>
      <c r="VIL59" s="152"/>
      <c r="VIM59" s="153"/>
      <c r="VIN59" s="154"/>
      <c r="VIO59" s="150"/>
      <c r="VIP59" s="151"/>
      <c r="VIQ59" s="152"/>
      <c r="VIR59" s="152"/>
      <c r="VIS59" s="153"/>
      <c r="VIT59" s="154"/>
      <c r="VIU59" s="150"/>
      <c r="VIV59" s="151"/>
      <c r="VIW59" s="152"/>
      <c r="VIX59" s="152"/>
      <c r="VIY59" s="153"/>
      <c r="VIZ59" s="154"/>
      <c r="VJA59" s="150"/>
      <c r="VJB59" s="151"/>
      <c r="VJC59" s="152"/>
      <c r="VJD59" s="152"/>
      <c r="VJE59" s="153"/>
      <c r="VJF59" s="154"/>
      <c r="VJG59" s="150"/>
      <c r="VJH59" s="151"/>
      <c r="VJI59" s="152"/>
      <c r="VJJ59" s="152"/>
      <c r="VJK59" s="153"/>
      <c r="VJL59" s="154"/>
      <c r="VJM59" s="150"/>
      <c r="VJN59" s="151"/>
      <c r="VJO59" s="152"/>
      <c r="VJP59" s="152"/>
      <c r="VJQ59" s="153"/>
      <c r="VJR59" s="154"/>
      <c r="VJS59" s="150"/>
      <c r="VJT59" s="151"/>
      <c r="VJU59" s="152"/>
      <c r="VJV59" s="152"/>
      <c r="VJW59" s="153"/>
      <c r="VJX59" s="154"/>
      <c r="VJY59" s="150"/>
      <c r="VJZ59" s="151"/>
      <c r="VKA59" s="152"/>
      <c r="VKB59" s="152"/>
      <c r="VKC59" s="153"/>
      <c r="VKD59" s="154"/>
      <c r="VKE59" s="150"/>
      <c r="VKF59" s="151"/>
      <c r="VKG59" s="152"/>
      <c r="VKH59" s="152"/>
      <c r="VKI59" s="153"/>
      <c r="VKJ59" s="154"/>
      <c r="VKK59" s="150"/>
      <c r="VKL59" s="151"/>
      <c r="VKM59" s="152"/>
      <c r="VKN59" s="152"/>
      <c r="VKO59" s="153"/>
      <c r="VKP59" s="154"/>
      <c r="VKQ59" s="150"/>
      <c r="VKR59" s="151"/>
      <c r="VKS59" s="152"/>
      <c r="VKT59" s="152"/>
      <c r="VKU59" s="153"/>
      <c r="VKV59" s="154"/>
      <c r="VKW59" s="150"/>
      <c r="VKX59" s="151"/>
      <c r="VKY59" s="152"/>
      <c r="VKZ59" s="152"/>
      <c r="VLA59" s="153"/>
      <c r="VLB59" s="154"/>
      <c r="VLC59" s="150"/>
      <c r="VLD59" s="151"/>
      <c r="VLE59" s="152"/>
      <c r="VLF59" s="152"/>
      <c r="VLG59" s="153"/>
      <c r="VLH59" s="154"/>
      <c r="VLI59" s="150"/>
      <c r="VLJ59" s="151"/>
      <c r="VLK59" s="152"/>
      <c r="VLL59" s="152"/>
      <c r="VLM59" s="153"/>
      <c r="VLN59" s="154"/>
      <c r="VLO59" s="150"/>
      <c r="VLP59" s="151"/>
      <c r="VLQ59" s="152"/>
      <c r="VLR59" s="152"/>
      <c r="VLS59" s="153"/>
      <c r="VLT59" s="154"/>
      <c r="VLU59" s="150"/>
      <c r="VLV59" s="151"/>
      <c r="VLW59" s="152"/>
      <c r="VLX59" s="152"/>
      <c r="VLY59" s="153"/>
      <c r="VLZ59" s="154"/>
      <c r="VMA59" s="150"/>
      <c r="VMB59" s="151"/>
      <c r="VMC59" s="152"/>
      <c r="VMD59" s="152"/>
      <c r="VME59" s="153"/>
      <c r="VMF59" s="154"/>
      <c r="VMG59" s="150"/>
      <c r="VMH59" s="151"/>
      <c r="VMI59" s="152"/>
      <c r="VMJ59" s="152"/>
      <c r="VMK59" s="153"/>
      <c r="VML59" s="154"/>
      <c r="VMM59" s="150"/>
      <c r="VMN59" s="151"/>
      <c r="VMO59" s="152"/>
      <c r="VMP59" s="152"/>
      <c r="VMQ59" s="153"/>
      <c r="VMR59" s="154"/>
      <c r="VMS59" s="150"/>
      <c r="VMT59" s="151"/>
      <c r="VMU59" s="152"/>
      <c r="VMV59" s="152"/>
      <c r="VMW59" s="153"/>
      <c r="VMX59" s="154"/>
      <c r="VMY59" s="150"/>
      <c r="VMZ59" s="151"/>
      <c r="VNA59" s="152"/>
      <c r="VNB59" s="152"/>
      <c r="VNC59" s="153"/>
      <c r="VND59" s="154"/>
      <c r="VNE59" s="150"/>
      <c r="VNF59" s="151"/>
      <c r="VNG59" s="152"/>
      <c r="VNH59" s="152"/>
      <c r="VNI59" s="153"/>
      <c r="VNJ59" s="154"/>
      <c r="VNK59" s="150"/>
      <c r="VNL59" s="151"/>
      <c r="VNM59" s="152"/>
      <c r="VNN59" s="152"/>
      <c r="VNO59" s="153"/>
      <c r="VNP59" s="154"/>
      <c r="VNQ59" s="150"/>
      <c r="VNR59" s="151"/>
      <c r="VNS59" s="152"/>
      <c r="VNT59" s="152"/>
      <c r="VNU59" s="153"/>
      <c r="VNV59" s="154"/>
      <c r="VNW59" s="150"/>
      <c r="VNX59" s="151"/>
      <c r="VNY59" s="152"/>
      <c r="VNZ59" s="152"/>
      <c r="VOA59" s="153"/>
      <c r="VOB59" s="154"/>
      <c r="VOC59" s="150"/>
      <c r="VOD59" s="151"/>
      <c r="VOE59" s="152"/>
      <c r="VOF59" s="152"/>
      <c r="VOG59" s="153"/>
      <c r="VOH59" s="154"/>
      <c r="VOI59" s="150"/>
      <c r="VOJ59" s="151"/>
      <c r="VOK59" s="152"/>
      <c r="VOL59" s="152"/>
      <c r="VOM59" s="153"/>
      <c r="VON59" s="154"/>
      <c r="VOO59" s="150"/>
      <c r="VOP59" s="151"/>
      <c r="VOQ59" s="152"/>
      <c r="VOR59" s="152"/>
      <c r="VOS59" s="153"/>
      <c r="VOT59" s="154"/>
      <c r="VOU59" s="150"/>
      <c r="VOV59" s="151"/>
      <c r="VOW59" s="152"/>
      <c r="VOX59" s="152"/>
      <c r="VOY59" s="153"/>
      <c r="VOZ59" s="154"/>
      <c r="VPA59" s="150"/>
      <c r="VPB59" s="151"/>
      <c r="VPC59" s="152"/>
      <c r="VPD59" s="152"/>
      <c r="VPE59" s="153"/>
      <c r="VPF59" s="154"/>
      <c r="VPG59" s="150"/>
      <c r="VPH59" s="151"/>
      <c r="VPI59" s="152"/>
      <c r="VPJ59" s="152"/>
      <c r="VPK59" s="153"/>
      <c r="VPL59" s="154"/>
      <c r="VPM59" s="150"/>
      <c r="VPN59" s="151"/>
      <c r="VPO59" s="152"/>
      <c r="VPP59" s="152"/>
      <c r="VPQ59" s="153"/>
      <c r="VPR59" s="154"/>
      <c r="VPS59" s="150"/>
      <c r="VPT59" s="151"/>
      <c r="VPU59" s="152"/>
      <c r="VPV59" s="152"/>
      <c r="VPW59" s="153"/>
      <c r="VPX59" s="154"/>
      <c r="VPY59" s="150"/>
      <c r="VPZ59" s="151"/>
      <c r="VQA59" s="152"/>
      <c r="VQB59" s="152"/>
      <c r="VQC59" s="153"/>
      <c r="VQD59" s="154"/>
      <c r="VQE59" s="150"/>
      <c r="VQF59" s="151"/>
      <c r="VQG59" s="152"/>
      <c r="VQH59" s="152"/>
      <c r="VQI59" s="153"/>
      <c r="VQJ59" s="154"/>
      <c r="VQK59" s="150"/>
      <c r="VQL59" s="151"/>
      <c r="VQM59" s="152"/>
      <c r="VQN59" s="152"/>
      <c r="VQO59" s="153"/>
      <c r="VQP59" s="154"/>
      <c r="VQQ59" s="150"/>
      <c r="VQR59" s="151"/>
      <c r="VQS59" s="152"/>
      <c r="VQT59" s="152"/>
      <c r="VQU59" s="153"/>
      <c r="VQV59" s="154"/>
      <c r="VQW59" s="150"/>
      <c r="VQX59" s="151"/>
      <c r="VQY59" s="152"/>
      <c r="VQZ59" s="152"/>
      <c r="VRA59" s="153"/>
      <c r="VRB59" s="154"/>
      <c r="VRC59" s="150"/>
      <c r="VRD59" s="151"/>
      <c r="VRE59" s="152"/>
      <c r="VRF59" s="152"/>
      <c r="VRG59" s="153"/>
      <c r="VRH59" s="154"/>
      <c r="VRI59" s="150"/>
      <c r="VRJ59" s="151"/>
      <c r="VRK59" s="152"/>
      <c r="VRL59" s="152"/>
      <c r="VRM59" s="153"/>
      <c r="VRN59" s="154"/>
      <c r="VRO59" s="150"/>
      <c r="VRP59" s="151"/>
      <c r="VRQ59" s="152"/>
      <c r="VRR59" s="152"/>
      <c r="VRS59" s="153"/>
      <c r="VRT59" s="154"/>
      <c r="VRU59" s="150"/>
      <c r="VRV59" s="151"/>
      <c r="VRW59" s="152"/>
      <c r="VRX59" s="152"/>
      <c r="VRY59" s="153"/>
      <c r="VRZ59" s="154"/>
      <c r="VSA59" s="150"/>
      <c r="VSB59" s="151"/>
      <c r="VSC59" s="152"/>
      <c r="VSD59" s="152"/>
      <c r="VSE59" s="153"/>
      <c r="VSF59" s="154"/>
      <c r="VSG59" s="150"/>
      <c r="VSH59" s="151"/>
      <c r="VSI59" s="152"/>
      <c r="VSJ59" s="152"/>
      <c r="VSK59" s="153"/>
      <c r="VSL59" s="154"/>
      <c r="VSM59" s="150"/>
      <c r="VSN59" s="151"/>
      <c r="VSO59" s="152"/>
      <c r="VSP59" s="152"/>
      <c r="VSQ59" s="153"/>
      <c r="VSR59" s="154"/>
      <c r="VSS59" s="150"/>
      <c r="VST59" s="151"/>
      <c r="VSU59" s="152"/>
      <c r="VSV59" s="152"/>
      <c r="VSW59" s="153"/>
      <c r="VSX59" s="154"/>
      <c r="VSY59" s="150"/>
      <c r="VSZ59" s="151"/>
      <c r="VTA59" s="152"/>
      <c r="VTB59" s="152"/>
      <c r="VTC59" s="153"/>
      <c r="VTD59" s="154"/>
      <c r="VTE59" s="150"/>
      <c r="VTF59" s="151"/>
      <c r="VTG59" s="152"/>
      <c r="VTH59" s="152"/>
      <c r="VTI59" s="153"/>
      <c r="VTJ59" s="154"/>
      <c r="VTK59" s="150"/>
      <c r="VTL59" s="151"/>
      <c r="VTM59" s="152"/>
      <c r="VTN59" s="152"/>
      <c r="VTO59" s="153"/>
      <c r="VTP59" s="154"/>
      <c r="VTQ59" s="150"/>
      <c r="VTR59" s="151"/>
      <c r="VTS59" s="152"/>
      <c r="VTT59" s="152"/>
      <c r="VTU59" s="153"/>
      <c r="VTV59" s="154"/>
      <c r="VTW59" s="150"/>
      <c r="VTX59" s="151"/>
      <c r="VTY59" s="152"/>
      <c r="VTZ59" s="152"/>
      <c r="VUA59" s="153"/>
      <c r="VUB59" s="154"/>
      <c r="VUC59" s="150"/>
      <c r="VUD59" s="151"/>
      <c r="VUE59" s="152"/>
      <c r="VUF59" s="152"/>
      <c r="VUG59" s="153"/>
      <c r="VUH59" s="154"/>
      <c r="VUI59" s="150"/>
      <c r="VUJ59" s="151"/>
      <c r="VUK59" s="152"/>
      <c r="VUL59" s="152"/>
      <c r="VUM59" s="153"/>
      <c r="VUN59" s="154"/>
      <c r="VUO59" s="150"/>
      <c r="VUP59" s="151"/>
      <c r="VUQ59" s="152"/>
      <c r="VUR59" s="152"/>
      <c r="VUS59" s="153"/>
      <c r="VUT59" s="154"/>
      <c r="VUU59" s="150"/>
      <c r="VUV59" s="151"/>
      <c r="VUW59" s="152"/>
      <c r="VUX59" s="152"/>
      <c r="VUY59" s="153"/>
      <c r="VUZ59" s="154"/>
      <c r="VVA59" s="150"/>
      <c r="VVB59" s="151"/>
      <c r="VVC59" s="152"/>
      <c r="VVD59" s="152"/>
      <c r="VVE59" s="153"/>
      <c r="VVF59" s="154"/>
      <c r="VVG59" s="150"/>
      <c r="VVH59" s="151"/>
      <c r="VVI59" s="152"/>
      <c r="VVJ59" s="152"/>
      <c r="VVK59" s="153"/>
      <c r="VVL59" s="154"/>
      <c r="VVM59" s="150"/>
      <c r="VVN59" s="151"/>
      <c r="VVO59" s="152"/>
      <c r="VVP59" s="152"/>
      <c r="VVQ59" s="153"/>
      <c r="VVR59" s="154"/>
      <c r="VVS59" s="150"/>
      <c r="VVT59" s="151"/>
      <c r="VVU59" s="152"/>
      <c r="VVV59" s="152"/>
      <c r="VVW59" s="153"/>
      <c r="VVX59" s="154"/>
      <c r="VVY59" s="150"/>
      <c r="VVZ59" s="151"/>
      <c r="VWA59" s="152"/>
      <c r="VWB59" s="152"/>
      <c r="VWC59" s="153"/>
      <c r="VWD59" s="154"/>
      <c r="VWE59" s="150"/>
      <c r="VWF59" s="151"/>
      <c r="VWG59" s="152"/>
      <c r="VWH59" s="152"/>
      <c r="VWI59" s="153"/>
      <c r="VWJ59" s="154"/>
      <c r="VWK59" s="150"/>
      <c r="VWL59" s="151"/>
      <c r="VWM59" s="152"/>
      <c r="VWN59" s="152"/>
      <c r="VWO59" s="153"/>
      <c r="VWP59" s="154"/>
      <c r="VWQ59" s="150"/>
      <c r="VWR59" s="151"/>
      <c r="VWS59" s="152"/>
      <c r="VWT59" s="152"/>
      <c r="VWU59" s="153"/>
      <c r="VWV59" s="154"/>
      <c r="VWW59" s="150"/>
      <c r="VWX59" s="151"/>
      <c r="VWY59" s="152"/>
      <c r="VWZ59" s="152"/>
      <c r="VXA59" s="153"/>
      <c r="VXB59" s="154"/>
      <c r="VXC59" s="150"/>
      <c r="VXD59" s="151"/>
      <c r="VXE59" s="152"/>
      <c r="VXF59" s="152"/>
      <c r="VXG59" s="153"/>
      <c r="VXH59" s="154"/>
      <c r="VXI59" s="150"/>
      <c r="VXJ59" s="151"/>
      <c r="VXK59" s="152"/>
      <c r="VXL59" s="152"/>
      <c r="VXM59" s="153"/>
      <c r="VXN59" s="154"/>
      <c r="VXO59" s="150"/>
      <c r="VXP59" s="151"/>
      <c r="VXQ59" s="152"/>
      <c r="VXR59" s="152"/>
      <c r="VXS59" s="153"/>
      <c r="VXT59" s="154"/>
      <c r="VXU59" s="150"/>
      <c r="VXV59" s="151"/>
      <c r="VXW59" s="152"/>
      <c r="VXX59" s="152"/>
      <c r="VXY59" s="153"/>
      <c r="VXZ59" s="154"/>
      <c r="VYA59" s="150"/>
      <c r="VYB59" s="151"/>
      <c r="VYC59" s="152"/>
      <c r="VYD59" s="152"/>
      <c r="VYE59" s="153"/>
      <c r="VYF59" s="154"/>
      <c r="VYG59" s="150"/>
      <c r="VYH59" s="151"/>
      <c r="VYI59" s="152"/>
      <c r="VYJ59" s="152"/>
      <c r="VYK59" s="153"/>
      <c r="VYL59" s="154"/>
      <c r="VYM59" s="150"/>
      <c r="VYN59" s="151"/>
      <c r="VYO59" s="152"/>
      <c r="VYP59" s="152"/>
      <c r="VYQ59" s="153"/>
      <c r="VYR59" s="154"/>
      <c r="VYS59" s="150"/>
      <c r="VYT59" s="151"/>
      <c r="VYU59" s="152"/>
      <c r="VYV59" s="152"/>
      <c r="VYW59" s="153"/>
      <c r="VYX59" s="154"/>
      <c r="VYY59" s="150"/>
      <c r="VYZ59" s="151"/>
      <c r="VZA59" s="152"/>
      <c r="VZB59" s="152"/>
      <c r="VZC59" s="153"/>
      <c r="VZD59" s="154"/>
      <c r="VZE59" s="150"/>
      <c r="VZF59" s="151"/>
      <c r="VZG59" s="152"/>
      <c r="VZH59" s="152"/>
      <c r="VZI59" s="153"/>
      <c r="VZJ59" s="154"/>
      <c r="VZK59" s="150"/>
      <c r="VZL59" s="151"/>
      <c r="VZM59" s="152"/>
      <c r="VZN59" s="152"/>
      <c r="VZO59" s="153"/>
      <c r="VZP59" s="154"/>
      <c r="VZQ59" s="150"/>
      <c r="VZR59" s="151"/>
      <c r="VZS59" s="152"/>
      <c r="VZT59" s="152"/>
      <c r="VZU59" s="153"/>
      <c r="VZV59" s="154"/>
      <c r="VZW59" s="150"/>
      <c r="VZX59" s="151"/>
      <c r="VZY59" s="152"/>
      <c r="VZZ59" s="152"/>
      <c r="WAA59" s="153"/>
      <c r="WAB59" s="154"/>
      <c r="WAC59" s="150"/>
      <c r="WAD59" s="151"/>
      <c r="WAE59" s="152"/>
      <c r="WAF59" s="152"/>
      <c r="WAG59" s="153"/>
      <c r="WAH59" s="154"/>
      <c r="WAI59" s="150"/>
      <c r="WAJ59" s="151"/>
      <c r="WAK59" s="152"/>
      <c r="WAL59" s="152"/>
      <c r="WAM59" s="153"/>
      <c r="WAN59" s="154"/>
      <c r="WAO59" s="150"/>
      <c r="WAP59" s="151"/>
      <c r="WAQ59" s="152"/>
      <c r="WAR59" s="152"/>
      <c r="WAS59" s="153"/>
      <c r="WAT59" s="154"/>
      <c r="WAU59" s="150"/>
      <c r="WAV59" s="151"/>
      <c r="WAW59" s="152"/>
      <c r="WAX59" s="152"/>
      <c r="WAY59" s="153"/>
      <c r="WAZ59" s="154"/>
      <c r="WBA59" s="150"/>
      <c r="WBB59" s="151"/>
      <c r="WBC59" s="152"/>
      <c r="WBD59" s="152"/>
      <c r="WBE59" s="153"/>
      <c r="WBF59" s="154"/>
      <c r="WBG59" s="150"/>
      <c r="WBH59" s="151"/>
      <c r="WBI59" s="152"/>
      <c r="WBJ59" s="152"/>
      <c r="WBK59" s="153"/>
      <c r="WBL59" s="154"/>
      <c r="WBM59" s="150"/>
      <c r="WBN59" s="151"/>
      <c r="WBO59" s="152"/>
      <c r="WBP59" s="152"/>
      <c r="WBQ59" s="153"/>
      <c r="WBR59" s="154"/>
      <c r="WBS59" s="150"/>
      <c r="WBT59" s="151"/>
      <c r="WBU59" s="152"/>
      <c r="WBV59" s="152"/>
      <c r="WBW59" s="153"/>
      <c r="WBX59" s="154"/>
      <c r="WBY59" s="150"/>
      <c r="WBZ59" s="151"/>
      <c r="WCA59" s="152"/>
      <c r="WCB59" s="152"/>
      <c r="WCC59" s="153"/>
      <c r="WCD59" s="154"/>
      <c r="WCE59" s="150"/>
      <c r="WCF59" s="151"/>
      <c r="WCG59" s="152"/>
      <c r="WCH59" s="152"/>
      <c r="WCI59" s="153"/>
      <c r="WCJ59" s="154"/>
      <c r="WCK59" s="150"/>
      <c r="WCL59" s="151"/>
      <c r="WCM59" s="152"/>
      <c r="WCN59" s="152"/>
      <c r="WCO59" s="153"/>
      <c r="WCP59" s="154"/>
      <c r="WCQ59" s="150"/>
      <c r="WCR59" s="151"/>
      <c r="WCS59" s="152"/>
      <c r="WCT59" s="152"/>
      <c r="WCU59" s="153"/>
      <c r="WCV59" s="154"/>
      <c r="WCW59" s="150"/>
      <c r="WCX59" s="151"/>
      <c r="WCY59" s="152"/>
      <c r="WCZ59" s="152"/>
      <c r="WDA59" s="153"/>
      <c r="WDB59" s="154"/>
      <c r="WDC59" s="150"/>
      <c r="WDD59" s="151"/>
      <c r="WDE59" s="152"/>
      <c r="WDF59" s="152"/>
      <c r="WDG59" s="153"/>
      <c r="WDH59" s="154"/>
      <c r="WDI59" s="150"/>
      <c r="WDJ59" s="151"/>
      <c r="WDK59" s="152"/>
      <c r="WDL59" s="152"/>
      <c r="WDM59" s="153"/>
      <c r="WDN59" s="154"/>
      <c r="WDO59" s="150"/>
      <c r="WDP59" s="151"/>
      <c r="WDQ59" s="152"/>
      <c r="WDR59" s="152"/>
      <c r="WDS59" s="153"/>
      <c r="WDT59" s="154"/>
      <c r="WDU59" s="150"/>
      <c r="WDV59" s="151"/>
      <c r="WDW59" s="152"/>
      <c r="WDX59" s="152"/>
      <c r="WDY59" s="153"/>
      <c r="WDZ59" s="154"/>
      <c r="WEA59" s="150"/>
      <c r="WEB59" s="151"/>
      <c r="WEC59" s="152"/>
      <c r="WED59" s="152"/>
      <c r="WEE59" s="153"/>
      <c r="WEF59" s="154"/>
      <c r="WEG59" s="150"/>
      <c r="WEH59" s="151"/>
      <c r="WEI59" s="152"/>
      <c r="WEJ59" s="152"/>
      <c r="WEK59" s="153"/>
      <c r="WEL59" s="154"/>
      <c r="WEM59" s="150"/>
      <c r="WEN59" s="151"/>
      <c r="WEO59" s="152"/>
      <c r="WEP59" s="152"/>
      <c r="WEQ59" s="153"/>
      <c r="WER59" s="154"/>
      <c r="WES59" s="150"/>
      <c r="WET59" s="151"/>
      <c r="WEU59" s="152"/>
      <c r="WEV59" s="152"/>
      <c r="WEW59" s="153"/>
      <c r="WEX59" s="154"/>
      <c r="WEY59" s="150"/>
      <c r="WEZ59" s="151"/>
      <c r="WFA59" s="152"/>
      <c r="WFB59" s="152"/>
      <c r="WFC59" s="153"/>
      <c r="WFD59" s="154"/>
      <c r="WFE59" s="150"/>
      <c r="WFF59" s="151"/>
      <c r="WFG59" s="152"/>
      <c r="WFH59" s="152"/>
      <c r="WFI59" s="153"/>
      <c r="WFJ59" s="154"/>
      <c r="WFK59" s="150"/>
      <c r="WFL59" s="151"/>
      <c r="WFM59" s="152"/>
      <c r="WFN59" s="152"/>
      <c r="WFO59" s="153"/>
      <c r="WFP59" s="154"/>
      <c r="WFQ59" s="150"/>
      <c r="WFR59" s="151"/>
      <c r="WFS59" s="152"/>
      <c r="WFT59" s="152"/>
      <c r="WFU59" s="153"/>
      <c r="WFV59" s="154"/>
      <c r="WFW59" s="150"/>
      <c r="WFX59" s="151"/>
      <c r="WFY59" s="152"/>
      <c r="WFZ59" s="152"/>
      <c r="WGA59" s="153"/>
      <c r="WGB59" s="154"/>
      <c r="WGC59" s="150"/>
      <c r="WGD59" s="151"/>
      <c r="WGE59" s="152"/>
      <c r="WGF59" s="152"/>
      <c r="WGG59" s="153"/>
      <c r="WGH59" s="154"/>
      <c r="WGI59" s="150"/>
      <c r="WGJ59" s="151"/>
      <c r="WGK59" s="152"/>
      <c r="WGL59" s="152"/>
      <c r="WGM59" s="153"/>
      <c r="WGN59" s="154"/>
      <c r="WGO59" s="150"/>
      <c r="WGP59" s="151"/>
      <c r="WGQ59" s="152"/>
      <c r="WGR59" s="152"/>
      <c r="WGS59" s="153"/>
      <c r="WGT59" s="154"/>
      <c r="WGU59" s="150"/>
      <c r="WGV59" s="151"/>
      <c r="WGW59" s="152"/>
      <c r="WGX59" s="152"/>
      <c r="WGY59" s="153"/>
      <c r="WGZ59" s="154"/>
      <c r="WHA59" s="150"/>
      <c r="WHB59" s="151"/>
      <c r="WHC59" s="152"/>
      <c r="WHD59" s="152"/>
      <c r="WHE59" s="153"/>
      <c r="WHF59" s="154"/>
      <c r="WHG59" s="150"/>
      <c r="WHH59" s="151"/>
      <c r="WHI59" s="152"/>
      <c r="WHJ59" s="152"/>
      <c r="WHK59" s="153"/>
      <c r="WHL59" s="154"/>
      <c r="WHM59" s="150"/>
      <c r="WHN59" s="151"/>
      <c r="WHO59" s="152"/>
      <c r="WHP59" s="152"/>
      <c r="WHQ59" s="153"/>
      <c r="WHR59" s="154"/>
      <c r="WHS59" s="150"/>
      <c r="WHT59" s="151"/>
      <c r="WHU59" s="152"/>
      <c r="WHV59" s="152"/>
      <c r="WHW59" s="153"/>
      <c r="WHX59" s="154"/>
      <c r="WHY59" s="150"/>
      <c r="WHZ59" s="151"/>
      <c r="WIA59" s="152"/>
      <c r="WIB59" s="152"/>
      <c r="WIC59" s="153"/>
      <c r="WID59" s="154"/>
      <c r="WIE59" s="150"/>
      <c r="WIF59" s="151"/>
      <c r="WIG59" s="152"/>
      <c r="WIH59" s="152"/>
      <c r="WII59" s="153"/>
      <c r="WIJ59" s="154"/>
      <c r="WIK59" s="150"/>
      <c r="WIL59" s="151"/>
      <c r="WIM59" s="152"/>
      <c r="WIN59" s="152"/>
      <c r="WIO59" s="153"/>
      <c r="WIP59" s="154"/>
      <c r="WIQ59" s="150"/>
      <c r="WIR59" s="151"/>
      <c r="WIS59" s="152"/>
      <c r="WIT59" s="152"/>
      <c r="WIU59" s="153"/>
      <c r="WIV59" s="154"/>
      <c r="WIW59" s="150"/>
      <c r="WIX59" s="151"/>
      <c r="WIY59" s="152"/>
      <c r="WIZ59" s="152"/>
      <c r="WJA59" s="153"/>
      <c r="WJB59" s="154"/>
      <c r="WJC59" s="150"/>
      <c r="WJD59" s="151"/>
      <c r="WJE59" s="152"/>
      <c r="WJF59" s="152"/>
      <c r="WJG59" s="153"/>
      <c r="WJH59" s="154"/>
      <c r="WJI59" s="150"/>
      <c r="WJJ59" s="151"/>
      <c r="WJK59" s="152"/>
      <c r="WJL59" s="152"/>
      <c r="WJM59" s="153"/>
      <c r="WJN59" s="154"/>
      <c r="WJO59" s="150"/>
      <c r="WJP59" s="151"/>
      <c r="WJQ59" s="152"/>
      <c r="WJR59" s="152"/>
      <c r="WJS59" s="153"/>
      <c r="WJT59" s="154"/>
      <c r="WJU59" s="150"/>
      <c r="WJV59" s="151"/>
      <c r="WJW59" s="152"/>
      <c r="WJX59" s="152"/>
      <c r="WJY59" s="153"/>
      <c r="WJZ59" s="154"/>
      <c r="WKA59" s="150"/>
      <c r="WKB59" s="151"/>
      <c r="WKC59" s="152"/>
      <c r="WKD59" s="152"/>
      <c r="WKE59" s="153"/>
      <c r="WKF59" s="154"/>
      <c r="WKG59" s="150"/>
      <c r="WKH59" s="151"/>
      <c r="WKI59" s="152"/>
      <c r="WKJ59" s="152"/>
      <c r="WKK59" s="153"/>
      <c r="WKL59" s="154"/>
      <c r="WKM59" s="150"/>
      <c r="WKN59" s="151"/>
      <c r="WKO59" s="152"/>
      <c r="WKP59" s="152"/>
      <c r="WKQ59" s="153"/>
      <c r="WKR59" s="154"/>
      <c r="WKS59" s="150"/>
      <c r="WKT59" s="151"/>
      <c r="WKU59" s="152"/>
      <c r="WKV59" s="152"/>
      <c r="WKW59" s="153"/>
      <c r="WKX59" s="154"/>
      <c r="WKY59" s="150"/>
      <c r="WKZ59" s="151"/>
      <c r="WLA59" s="152"/>
      <c r="WLB59" s="152"/>
      <c r="WLC59" s="153"/>
      <c r="WLD59" s="154"/>
      <c r="WLE59" s="150"/>
      <c r="WLF59" s="151"/>
      <c r="WLG59" s="152"/>
      <c r="WLH59" s="152"/>
      <c r="WLI59" s="153"/>
      <c r="WLJ59" s="154"/>
      <c r="WLK59" s="150"/>
      <c r="WLL59" s="151"/>
      <c r="WLM59" s="152"/>
      <c r="WLN59" s="152"/>
      <c r="WLO59" s="153"/>
      <c r="WLP59" s="154"/>
      <c r="WLQ59" s="150"/>
      <c r="WLR59" s="151"/>
      <c r="WLS59" s="152"/>
      <c r="WLT59" s="152"/>
      <c r="WLU59" s="153"/>
      <c r="WLV59" s="154"/>
      <c r="WLW59" s="150"/>
      <c r="WLX59" s="151"/>
      <c r="WLY59" s="152"/>
      <c r="WLZ59" s="152"/>
      <c r="WMA59" s="153"/>
      <c r="WMB59" s="154"/>
      <c r="WMC59" s="150"/>
      <c r="WMD59" s="151"/>
      <c r="WME59" s="152"/>
      <c r="WMF59" s="152"/>
      <c r="WMG59" s="153"/>
      <c r="WMH59" s="154"/>
      <c r="WMI59" s="150"/>
      <c r="WMJ59" s="151"/>
      <c r="WMK59" s="152"/>
      <c r="WML59" s="152"/>
      <c r="WMM59" s="153"/>
      <c r="WMN59" s="154"/>
      <c r="WMO59" s="150"/>
      <c r="WMP59" s="151"/>
      <c r="WMQ59" s="152"/>
      <c r="WMR59" s="152"/>
      <c r="WMS59" s="153"/>
      <c r="WMT59" s="154"/>
      <c r="WMU59" s="150"/>
      <c r="WMV59" s="151"/>
      <c r="WMW59" s="152"/>
      <c r="WMX59" s="152"/>
      <c r="WMY59" s="153"/>
      <c r="WMZ59" s="154"/>
      <c r="WNA59" s="150"/>
      <c r="WNB59" s="151"/>
      <c r="WNC59" s="152"/>
      <c r="WND59" s="152"/>
      <c r="WNE59" s="153"/>
      <c r="WNF59" s="154"/>
      <c r="WNG59" s="150"/>
      <c r="WNH59" s="151"/>
      <c r="WNI59" s="152"/>
      <c r="WNJ59" s="152"/>
      <c r="WNK59" s="153"/>
      <c r="WNL59" s="154"/>
      <c r="WNM59" s="150"/>
      <c r="WNN59" s="151"/>
      <c r="WNO59" s="152"/>
      <c r="WNP59" s="152"/>
      <c r="WNQ59" s="153"/>
      <c r="WNR59" s="154"/>
      <c r="WNS59" s="150"/>
      <c r="WNT59" s="151"/>
      <c r="WNU59" s="152"/>
      <c r="WNV59" s="152"/>
      <c r="WNW59" s="153"/>
      <c r="WNX59" s="154"/>
      <c r="WNY59" s="150"/>
      <c r="WNZ59" s="151"/>
      <c r="WOA59" s="152"/>
      <c r="WOB59" s="152"/>
      <c r="WOC59" s="153"/>
      <c r="WOD59" s="154"/>
      <c r="WOE59" s="150"/>
      <c r="WOF59" s="151"/>
      <c r="WOG59" s="152"/>
      <c r="WOH59" s="152"/>
      <c r="WOI59" s="153"/>
      <c r="WOJ59" s="154"/>
      <c r="WOK59" s="150"/>
      <c r="WOL59" s="151"/>
      <c r="WOM59" s="152"/>
      <c r="WON59" s="152"/>
      <c r="WOO59" s="153"/>
      <c r="WOP59" s="154"/>
      <c r="WOQ59" s="150"/>
      <c r="WOR59" s="151"/>
      <c r="WOS59" s="152"/>
      <c r="WOT59" s="152"/>
      <c r="WOU59" s="153"/>
      <c r="WOV59" s="154"/>
      <c r="WOW59" s="150"/>
      <c r="WOX59" s="151"/>
      <c r="WOY59" s="152"/>
      <c r="WOZ59" s="152"/>
      <c r="WPA59" s="153"/>
      <c r="WPB59" s="154"/>
      <c r="WPC59" s="150"/>
      <c r="WPD59" s="151"/>
      <c r="WPE59" s="152"/>
      <c r="WPF59" s="152"/>
      <c r="WPG59" s="153"/>
      <c r="WPH59" s="154"/>
      <c r="WPI59" s="150"/>
      <c r="WPJ59" s="151"/>
      <c r="WPK59" s="152"/>
      <c r="WPL59" s="152"/>
      <c r="WPM59" s="153"/>
      <c r="WPN59" s="154"/>
      <c r="WPO59" s="150"/>
      <c r="WPP59" s="151"/>
      <c r="WPQ59" s="152"/>
      <c r="WPR59" s="152"/>
      <c r="WPS59" s="153"/>
      <c r="WPT59" s="154"/>
      <c r="WPU59" s="150"/>
      <c r="WPV59" s="151"/>
      <c r="WPW59" s="152"/>
      <c r="WPX59" s="152"/>
      <c r="WPY59" s="153"/>
      <c r="WPZ59" s="154"/>
      <c r="WQA59" s="150"/>
      <c r="WQB59" s="151"/>
      <c r="WQC59" s="152"/>
      <c r="WQD59" s="152"/>
      <c r="WQE59" s="153"/>
      <c r="WQF59" s="154"/>
      <c r="WQG59" s="150"/>
      <c r="WQH59" s="151"/>
      <c r="WQI59" s="152"/>
      <c r="WQJ59" s="152"/>
      <c r="WQK59" s="153"/>
      <c r="WQL59" s="154"/>
      <c r="WQM59" s="150"/>
      <c r="WQN59" s="151"/>
      <c r="WQO59" s="152"/>
      <c r="WQP59" s="152"/>
      <c r="WQQ59" s="153"/>
      <c r="WQR59" s="154"/>
      <c r="WQS59" s="150"/>
      <c r="WQT59" s="151"/>
      <c r="WQU59" s="152"/>
      <c r="WQV59" s="152"/>
      <c r="WQW59" s="153"/>
      <c r="WQX59" s="154"/>
      <c r="WQY59" s="150"/>
      <c r="WQZ59" s="151"/>
      <c r="WRA59" s="152"/>
      <c r="WRB59" s="152"/>
      <c r="WRC59" s="153"/>
      <c r="WRD59" s="154"/>
      <c r="WRE59" s="150"/>
      <c r="WRF59" s="151"/>
      <c r="WRG59" s="152"/>
      <c r="WRH59" s="152"/>
      <c r="WRI59" s="153"/>
      <c r="WRJ59" s="154"/>
      <c r="WRK59" s="150"/>
      <c r="WRL59" s="151"/>
      <c r="WRM59" s="152"/>
      <c r="WRN59" s="152"/>
      <c r="WRO59" s="153"/>
      <c r="WRP59" s="154"/>
      <c r="WRQ59" s="150"/>
      <c r="WRR59" s="151"/>
      <c r="WRS59" s="152"/>
      <c r="WRT59" s="152"/>
      <c r="WRU59" s="153"/>
      <c r="WRV59" s="154"/>
      <c r="WRW59" s="150"/>
      <c r="WRX59" s="151"/>
      <c r="WRY59" s="152"/>
      <c r="WRZ59" s="152"/>
      <c r="WSA59" s="153"/>
      <c r="WSB59" s="154"/>
      <c r="WSC59" s="150"/>
      <c r="WSD59" s="151"/>
      <c r="WSE59" s="152"/>
      <c r="WSF59" s="152"/>
      <c r="WSG59" s="153"/>
      <c r="WSH59" s="154"/>
      <c r="WSI59" s="150"/>
      <c r="WSJ59" s="151"/>
      <c r="WSK59" s="152"/>
      <c r="WSL59" s="152"/>
      <c r="WSM59" s="153"/>
      <c r="WSN59" s="154"/>
      <c r="WSO59" s="150"/>
      <c r="WSP59" s="151"/>
      <c r="WSQ59" s="152"/>
      <c r="WSR59" s="152"/>
      <c r="WSS59" s="153"/>
      <c r="WST59" s="154"/>
      <c r="WSU59" s="150"/>
      <c r="WSV59" s="151"/>
      <c r="WSW59" s="152"/>
      <c r="WSX59" s="152"/>
      <c r="WSY59" s="153"/>
      <c r="WSZ59" s="154"/>
      <c r="WTA59" s="150"/>
      <c r="WTB59" s="151"/>
      <c r="WTC59" s="152"/>
      <c r="WTD59" s="152"/>
      <c r="WTE59" s="153"/>
      <c r="WTF59" s="154"/>
      <c r="WTG59" s="150"/>
      <c r="WTH59" s="151"/>
      <c r="WTI59" s="152"/>
      <c r="WTJ59" s="152"/>
      <c r="WTK59" s="153"/>
      <c r="WTL59" s="154"/>
      <c r="WTM59" s="150"/>
      <c r="WTN59" s="151"/>
      <c r="WTO59" s="152"/>
      <c r="WTP59" s="152"/>
      <c r="WTQ59" s="153"/>
      <c r="WTR59" s="154"/>
      <c r="WTS59" s="150"/>
      <c r="WTT59" s="151"/>
      <c r="WTU59" s="152"/>
      <c r="WTV59" s="152"/>
      <c r="WTW59" s="153"/>
      <c r="WTX59" s="154"/>
      <c r="WTY59" s="150"/>
      <c r="WTZ59" s="151"/>
      <c r="WUA59" s="152"/>
      <c r="WUB59" s="152"/>
      <c r="WUC59" s="153"/>
      <c r="WUD59" s="154"/>
      <c r="WUE59" s="150"/>
      <c r="WUF59" s="151"/>
      <c r="WUG59" s="152"/>
      <c r="WUH59" s="152"/>
      <c r="WUI59" s="153"/>
      <c r="WUJ59" s="154"/>
      <c r="WUK59" s="150"/>
      <c r="WUL59" s="151"/>
      <c r="WUM59" s="152"/>
      <c r="WUN59" s="152"/>
      <c r="WUO59" s="153"/>
      <c r="WUP59" s="154"/>
      <c r="WUQ59" s="150"/>
      <c r="WUR59" s="151"/>
      <c r="WUS59" s="152"/>
      <c r="WUT59" s="152"/>
      <c r="WUU59" s="153"/>
      <c r="WUV59" s="154"/>
      <c r="WUW59" s="150"/>
      <c r="WUX59" s="151"/>
      <c r="WUY59" s="152"/>
      <c r="WUZ59" s="152"/>
      <c r="WVA59" s="153"/>
      <c r="WVB59" s="154"/>
      <c r="WVC59" s="150"/>
      <c r="WVD59" s="151"/>
      <c r="WVE59" s="152"/>
      <c r="WVF59" s="152"/>
      <c r="WVG59" s="153"/>
      <c r="WVH59" s="154"/>
      <c r="WVI59" s="150"/>
      <c r="WVJ59" s="151"/>
      <c r="WVK59" s="152"/>
      <c r="WVL59" s="152"/>
      <c r="WVM59" s="153"/>
      <c r="WVN59" s="154"/>
      <c r="WVO59" s="150"/>
      <c r="WVP59" s="151"/>
      <c r="WVQ59" s="152"/>
      <c r="WVR59" s="152"/>
      <c r="WVS59" s="153"/>
      <c r="WVT59" s="154"/>
      <c r="WVU59" s="150"/>
      <c r="WVV59" s="151"/>
      <c r="WVW59" s="152"/>
      <c r="WVX59" s="152"/>
      <c r="WVY59" s="153"/>
      <c r="WVZ59" s="154"/>
      <c r="WWA59" s="150"/>
      <c r="WWB59" s="151"/>
      <c r="WWC59" s="152"/>
      <c r="WWD59" s="152"/>
      <c r="WWE59" s="153"/>
      <c r="WWF59" s="154"/>
      <c r="WWG59" s="150"/>
      <c r="WWH59" s="151"/>
      <c r="WWI59" s="152"/>
      <c r="WWJ59" s="152"/>
      <c r="WWK59" s="153"/>
      <c r="WWL59" s="154"/>
      <c r="WWM59" s="150"/>
      <c r="WWN59" s="151"/>
      <c r="WWO59" s="152"/>
      <c r="WWP59" s="152"/>
      <c r="WWQ59" s="153"/>
      <c r="WWR59" s="154"/>
      <c r="WWS59" s="150"/>
      <c r="WWT59" s="151"/>
      <c r="WWU59" s="152"/>
      <c r="WWV59" s="152"/>
      <c r="WWW59" s="153"/>
      <c r="WWX59" s="154"/>
      <c r="WWY59" s="150"/>
      <c r="WWZ59" s="151"/>
      <c r="WXA59" s="152"/>
      <c r="WXB59" s="152"/>
      <c r="WXC59" s="153"/>
      <c r="WXD59" s="154"/>
      <c r="WXE59" s="150"/>
      <c r="WXF59" s="151"/>
      <c r="WXG59" s="152"/>
      <c r="WXH59" s="152"/>
      <c r="WXI59" s="153"/>
      <c r="WXJ59" s="154"/>
      <c r="WXK59" s="150"/>
      <c r="WXL59" s="151"/>
      <c r="WXM59" s="152"/>
      <c r="WXN59" s="152"/>
      <c r="WXO59" s="153"/>
      <c r="WXP59" s="154"/>
      <c r="WXQ59" s="150"/>
      <c r="WXR59" s="151"/>
      <c r="WXS59" s="152"/>
      <c r="WXT59" s="152"/>
      <c r="WXU59" s="153"/>
      <c r="WXV59" s="154"/>
      <c r="WXW59" s="150"/>
      <c r="WXX59" s="151"/>
      <c r="WXY59" s="152"/>
      <c r="WXZ59" s="152"/>
      <c r="WYA59" s="153"/>
      <c r="WYB59" s="154"/>
      <c r="WYC59" s="150"/>
      <c r="WYD59" s="151"/>
      <c r="WYE59" s="152"/>
      <c r="WYF59" s="152"/>
      <c r="WYG59" s="153"/>
      <c r="WYH59" s="154"/>
      <c r="WYI59" s="150"/>
      <c r="WYJ59" s="151"/>
      <c r="WYK59" s="152"/>
      <c r="WYL59" s="152"/>
      <c r="WYM59" s="153"/>
      <c r="WYN59" s="154"/>
      <c r="WYO59" s="150"/>
      <c r="WYP59" s="151"/>
      <c r="WYQ59" s="152"/>
      <c r="WYR59" s="152"/>
      <c r="WYS59" s="153"/>
      <c r="WYT59" s="154"/>
      <c r="WYU59" s="150"/>
      <c r="WYV59" s="151"/>
      <c r="WYW59" s="152"/>
      <c r="WYX59" s="152"/>
      <c r="WYY59" s="153"/>
      <c r="WYZ59" s="154"/>
      <c r="WZA59" s="150"/>
      <c r="WZB59" s="151"/>
      <c r="WZC59" s="152"/>
      <c r="WZD59" s="152"/>
      <c r="WZE59" s="153"/>
      <c r="WZF59" s="154"/>
      <c r="WZG59" s="150"/>
      <c r="WZH59" s="151"/>
      <c r="WZI59" s="152"/>
      <c r="WZJ59" s="152"/>
      <c r="WZK59" s="153"/>
      <c r="WZL59" s="154"/>
      <c r="WZM59" s="150"/>
      <c r="WZN59" s="151"/>
      <c r="WZO59" s="152"/>
      <c r="WZP59" s="152"/>
      <c r="WZQ59" s="153"/>
      <c r="WZR59" s="154"/>
      <c r="WZS59" s="150"/>
      <c r="WZT59" s="151"/>
      <c r="WZU59" s="152"/>
      <c r="WZV59" s="152"/>
      <c r="WZW59" s="153"/>
      <c r="WZX59" s="154"/>
      <c r="WZY59" s="150"/>
      <c r="WZZ59" s="151"/>
      <c r="XAA59" s="152"/>
      <c r="XAB59" s="152"/>
      <c r="XAC59" s="153"/>
      <c r="XAD59" s="154"/>
      <c r="XAE59" s="150"/>
      <c r="XAF59" s="151"/>
      <c r="XAG59" s="152"/>
      <c r="XAH59" s="152"/>
      <c r="XAI59" s="153"/>
      <c r="XAJ59" s="154"/>
      <c r="XAK59" s="150"/>
      <c r="XAL59" s="151"/>
      <c r="XAM59" s="152"/>
      <c r="XAN59" s="152"/>
      <c r="XAO59" s="153"/>
      <c r="XAP59" s="154"/>
      <c r="XAQ59" s="150"/>
      <c r="XAR59" s="151"/>
      <c r="XAS59" s="152"/>
      <c r="XAT59" s="152"/>
      <c r="XAU59" s="153"/>
      <c r="XAV59" s="154"/>
      <c r="XAW59" s="150"/>
      <c r="XAX59" s="151"/>
      <c r="XAY59" s="152"/>
      <c r="XAZ59" s="152"/>
      <c r="XBA59" s="153"/>
      <c r="XBB59" s="154"/>
      <c r="XBC59" s="150"/>
      <c r="XBD59" s="151"/>
      <c r="XBE59" s="152"/>
      <c r="XBF59" s="152"/>
      <c r="XBG59" s="153"/>
      <c r="XBH59" s="154"/>
      <c r="XBI59" s="150"/>
      <c r="XBJ59" s="151"/>
      <c r="XBK59" s="152"/>
      <c r="XBL59" s="152"/>
      <c r="XBM59" s="153"/>
      <c r="XBN59" s="154"/>
      <c r="XBO59" s="150"/>
      <c r="XBP59" s="151"/>
      <c r="XBQ59" s="152"/>
      <c r="XBR59" s="152"/>
      <c r="XBS59" s="153"/>
      <c r="XBT59" s="154"/>
      <c r="XBU59" s="150"/>
      <c r="XBV59" s="151"/>
      <c r="XBW59" s="152"/>
      <c r="XBX59" s="152"/>
      <c r="XBY59" s="153"/>
      <c r="XBZ59" s="154"/>
      <c r="XCA59" s="150"/>
      <c r="XCB59" s="151"/>
      <c r="XCC59" s="152"/>
      <c r="XCD59" s="152"/>
      <c r="XCE59" s="153"/>
      <c r="XCF59" s="154"/>
      <c r="XCG59" s="150"/>
      <c r="XCH59" s="151"/>
      <c r="XCI59" s="152"/>
      <c r="XCJ59" s="152"/>
      <c r="XCK59" s="153"/>
      <c r="XCL59" s="154"/>
      <c r="XCM59" s="150"/>
      <c r="XCN59" s="151"/>
      <c r="XCO59" s="152"/>
      <c r="XCP59" s="152"/>
      <c r="XCQ59" s="153"/>
      <c r="XCR59" s="154"/>
      <c r="XCS59" s="150"/>
      <c r="XCT59" s="151"/>
      <c r="XCU59" s="152"/>
      <c r="XCV59" s="152"/>
      <c r="XCW59" s="153"/>
      <c r="XCX59" s="154"/>
      <c r="XCY59" s="150"/>
      <c r="XCZ59" s="151"/>
      <c r="XDA59" s="152"/>
      <c r="XDB59" s="152"/>
      <c r="XDC59" s="153"/>
      <c r="XDD59" s="154"/>
      <c r="XDE59" s="150"/>
      <c r="XDF59" s="151"/>
      <c r="XDG59" s="152"/>
      <c r="XDH59" s="152"/>
      <c r="XDI59" s="153"/>
      <c r="XDJ59" s="154"/>
      <c r="XDK59" s="150"/>
      <c r="XDL59" s="151"/>
      <c r="XDM59" s="152"/>
      <c r="XDN59" s="152"/>
      <c r="XDO59" s="153"/>
      <c r="XDP59" s="154"/>
      <c r="XDQ59" s="150"/>
      <c r="XDR59" s="151"/>
      <c r="XDS59" s="152"/>
      <c r="XDT59" s="152"/>
      <c r="XDU59" s="153"/>
      <c r="XDV59" s="154"/>
      <c r="XDW59" s="150"/>
      <c r="XDX59" s="151"/>
      <c r="XDY59" s="152"/>
      <c r="XDZ59" s="152"/>
      <c r="XEA59" s="153"/>
      <c r="XEB59" s="154"/>
      <c r="XEC59" s="150"/>
      <c r="XED59" s="151"/>
      <c r="XEE59" s="152"/>
      <c r="XEF59" s="152"/>
      <c r="XEG59" s="153"/>
      <c r="XEH59" s="154"/>
      <c r="XEI59" s="150"/>
      <c r="XEJ59" s="151"/>
      <c r="XEK59" s="152"/>
      <c r="XEL59" s="152"/>
      <c r="XEM59" s="153"/>
      <c r="XEN59" s="154"/>
      <c r="XEO59" s="150"/>
      <c r="XEP59" s="151"/>
      <c r="XEQ59" s="152"/>
      <c r="XER59" s="152"/>
      <c r="XES59" s="153"/>
      <c r="XET59" s="154"/>
      <c r="XEU59" s="150"/>
      <c r="XEV59" s="151"/>
      <c r="XEW59" s="152"/>
      <c r="XEX59" s="152"/>
      <c r="XEY59" s="153"/>
      <c r="XEZ59" s="154"/>
      <c r="XFA59" s="150"/>
      <c r="XFB59" s="151"/>
      <c r="XFC59" s="152"/>
      <c r="XFD59" s="152"/>
    </row>
    <row r="60" spans="1:16384" s="1" customFormat="1" ht="18" customHeight="1">
      <c r="A60" s="8"/>
      <c r="B60" s="11"/>
      <c r="C60" s="11"/>
      <c r="D60" s="9"/>
      <c r="E60" s="9"/>
      <c r="F60" s="10"/>
    </row>
    <row r="61" spans="1:16384" s="48" customFormat="1" ht="15.75">
      <c r="A61" s="120" t="s">
        <v>197</v>
      </c>
      <c r="B61" s="132"/>
      <c r="C61" s="133"/>
      <c r="D61" s="133"/>
      <c r="E61" s="134"/>
      <c r="F61" s="131" t="str">
        <f>IF(SUM(F26,F59)&gt;0,SUM(F26,F59),"")</f>
        <v/>
      </c>
      <c r="G61" s="150"/>
      <c r="H61" s="151"/>
      <c r="I61" s="152"/>
      <c r="J61" s="152"/>
      <c r="K61" s="153"/>
      <c r="L61" s="154"/>
      <c r="M61" s="150"/>
      <c r="N61" s="151"/>
      <c r="O61" s="152"/>
      <c r="P61" s="152"/>
      <c r="Q61" s="153"/>
      <c r="R61" s="154"/>
      <c r="S61" s="150"/>
      <c r="T61" s="151"/>
      <c r="U61" s="152"/>
      <c r="V61" s="152"/>
      <c r="W61" s="153"/>
      <c r="X61" s="154"/>
      <c r="Y61" s="150"/>
      <c r="Z61" s="151"/>
      <c r="AA61" s="152"/>
      <c r="AB61" s="152"/>
      <c r="AC61" s="153"/>
      <c r="AD61" s="154"/>
      <c r="AE61" s="150"/>
      <c r="AF61" s="151"/>
      <c r="AG61" s="152"/>
      <c r="AH61" s="152"/>
      <c r="AI61" s="153"/>
      <c r="AJ61" s="154"/>
      <c r="AK61" s="150"/>
      <c r="AL61" s="151"/>
      <c r="AM61" s="152"/>
      <c r="AN61" s="152"/>
      <c r="AO61" s="153"/>
      <c r="AP61" s="154"/>
      <c r="AQ61" s="150"/>
      <c r="AR61" s="151"/>
      <c r="AS61" s="152"/>
      <c r="AT61" s="152"/>
      <c r="AU61" s="153"/>
      <c r="AV61" s="154"/>
      <c r="AW61" s="150"/>
      <c r="AX61" s="151"/>
      <c r="AY61" s="152"/>
      <c r="AZ61" s="152"/>
      <c r="BA61" s="153"/>
      <c r="BB61" s="154"/>
      <c r="BC61" s="150"/>
      <c r="BD61" s="151"/>
      <c r="BE61" s="152"/>
      <c r="BF61" s="152"/>
      <c r="BG61" s="153"/>
      <c r="BH61" s="154"/>
      <c r="BI61" s="150"/>
      <c r="BJ61" s="151"/>
      <c r="BK61" s="152"/>
      <c r="BL61" s="152"/>
      <c r="BM61" s="153"/>
      <c r="BN61" s="154"/>
      <c r="BO61" s="150"/>
      <c r="BP61" s="151"/>
      <c r="BQ61" s="152"/>
      <c r="BR61" s="152"/>
      <c r="BS61" s="153"/>
      <c r="BT61" s="154"/>
      <c r="BU61" s="150"/>
      <c r="BV61" s="151"/>
      <c r="BW61" s="152"/>
      <c r="BX61" s="152"/>
      <c r="BY61" s="153"/>
      <c r="BZ61" s="154"/>
      <c r="CA61" s="150"/>
      <c r="CB61" s="151"/>
      <c r="CC61" s="152"/>
      <c r="CD61" s="152"/>
      <c r="CE61" s="153"/>
      <c r="CF61" s="154"/>
      <c r="CG61" s="150"/>
      <c r="CH61" s="151"/>
      <c r="CI61" s="152"/>
      <c r="CJ61" s="152"/>
      <c r="CK61" s="153"/>
      <c r="CL61" s="154"/>
      <c r="CM61" s="150"/>
      <c r="CN61" s="151"/>
      <c r="CO61" s="152"/>
      <c r="CP61" s="152"/>
      <c r="CQ61" s="153"/>
      <c r="CR61" s="154"/>
      <c r="CS61" s="150"/>
      <c r="CT61" s="151"/>
      <c r="CU61" s="152"/>
      <c r="CV61" s="152"/>
      <c r="CW61" s="153"/>
      <c r="CX61" s="154"/>
      <c r="CY61" s="150"/>
      <c r="CZ61" s="151"/>
      <c r="DA61" s="152"/>
      <c r="DB61" s="152"/>
      <c r="DC61" s="153"/>
      <c r="DD61" s="154"/>
      <c r="DE61" s="150"/>
      <c r="DF61" s="151"/>
      <c r="DG61" s="152"/>
      <c r="DH61" s="152"/>
      <c r="DI61" s="153"/>
      <c r="DJ61" s="154"/>
      <c r="DK61" s="150"/>
      <c r="DL61" s="151"/>
      <c r="DM61" s="152"/>
      <c r="DN61" s="152"/>
      <c r="DO61" s="153"/>
      <c r="DP61" s="154"/>
      <c r="DQ61" s="150"/>
      <c r="DR61" s="151"/>
      <c r="DS61" s="152"/>
      <c r="DT61" s="152"/>
      <c r="DU61" s="153"/>
      <c r="DV61" s="154"/>
      <c r="DW61" s="150"/>
      <c r="DX61" s="151"/>
      <c r="DY61" s="152"/>
      <c r="DZ61" s="152"/>
      <c r="EA61" s="153"/>
      <c r="EB61" s="154"/>
      <c r="EC61" s="150"/>
      <c r="ED61" s="151"/>
      <c r="EE61" s="152"/>
      <c r="EF61" s="152"/>
      <c r="EG61" s="153"/>
      <c r="EH61" s="154"/>
      <c r="EI61" s="150"/>
      <c r="EJ61" s="151"/>
      <c r="EK61" s="152"/>
      <c r="EL61" s="152"/>
      <c r="EM61" s="153"/>
      <c r="EN61" s="154"/>
      <c r="EO61" s="150"/>
      <c r="EP61" s="151"/>
      <c r="EQ61" s="152"/>
      <c r="ER61" s="152"/>
      <c r="ES61" s="153"/>
      <c r="ET61" s="154"/>
      <c r="EU61" s="150"/>
      <c r="EV61" s="151"/>
      <c r="EW61" s="152"/>
      <c r="EX61" s="152"/>
      <c r="EY61" s="153"/>
      <c r="EZ61" s="154"/>
      <c r="FA61" s="150"/>
      <c r="FB61" s="151"/>
      <c r="FC61" s="152"/>
      <c r="FD61" s="152"/>
      <c r="FE61" s="153"/>
      <c r="FF61" s="154"/>
      <c r="FG61" s="150"/>
      <c r="FH61" s="151"/>
      <c r="FI61" s="152"/>
      <c r="FJ61" s="152"/>
      <c r="FK61" s="153"/>
      <c r="FL61" s="154"/>
      <c r="FM61" s="150"/>
      <c r="FN61" s="151"/>
      <c r="FO61" s="152"/>
      <c r="FP61" s="152"/>
      <c r="FQ61" s="153"/>
      <c r="FR61" s="154"/>
      <c r="FS61" s="150"/>
      <c r="FT61" s="151"/>
      <c r="FU61" s="152"/>
      <c r="FV61" s="152"/>
      <c r="FW61" s="153"/>
      <c r="FX61" s="154"/>
      <c r="FY61" s="150"/>
      <c r="FZ61" s="151"/>
      <c r="GA61" s="152"/>
      <c r="GB61" s="152"/>
      <c r="GC61" s="153"/>
      <c r="GD61" s="154"/>
      <c r="GE61" s="150"/>
      <c r="GF61" s="151"/>
      <c r="GG61" s="152"/>
      <c r="GH61" s="152"/>
      <c r="GI61" s="153"/>
      <c r="GJ61" s="154"/>
      <c r="GK61" s="150"/>
      <c r="GL61" s="151"/>
      <c r="GM61" s="152"/>
      <c r="GN61" s="152"/>
      <c r="GO61" s="153"/>
      <c r="GP61" s="154"/>
      <c r="GQ61" s="150"/>
      <c r="GR61" s="151"/>
      <c r="GS61" s="152"/>
      <c r="GT61" s="152"/>
      <c r="GU61" s="153"/>
      <c r="GV61" s="154"/>
      <c r="GW61" s="150"/>
      <c r="GX61" s="151"/>
      <c r="GY61" s="152"/>
      <c r="GZ61" s="152"/>
      <c r="HA61" s="153"/>
      <c r="HB61" s="154"/>
      <c r="HC61" s="150"/>
      <c r="HD61" s="151"/>
      <c r="HE61" s="152"/>
      <c r="HF61" s="152"/>
      <c r="HG61" s="153"/>
      <c r="HH61" s="154"/>
      <c r="HI61" s="150"/>
      <c r="HJ61" s="151"/>
      <c r="HK61" s="152"/>
      <c r="HL61" s="152"/>
      <c r="HM61" s="153"/>
      <c r="HN61" s="154"/>
      <c r="HO61" s="150"/>
      <c r="HP61" s="151"/>
      <c r="HQ61" s="152"/>
      <c r="HR61" s="152"/>
      <c r="HS61" s="153"/>
      <c r="HT61" s="154"/>
      <c r="HU61" s="150"/>
      <c r="HV61" s="151"/>
      <c r="HW61" s="152"/>
      <c r="HX61" s="152"/>
      <c r="HY61" s="153"/>
      <c r="HZ61" s="154"/>
      <c r="IA61" s="150"/>
      <c r="IB61" s="151"/>
      <c r="IC61" s="152"/>
      <c r="ID61" s="152"/>
      <c r="IE61" s="153"/>
      <c r="IF61" s="154"/>
      <c r="IG61" s="150"/>
      <c r="IH61" s="151"/>
      <c r="II61" s="152"/>
      <c r="IJ61" s="152"/>
      <c r="IK61" s="153"/>
      <c r="IL61" s="154"/>
      <c r="IM61" s="150"/>
      <c r="IN61" s="151"/>
      <c r="IO61" s="152"/>
      <c r="IP61" s="152"/>
      <c r="IQ61" s="153"/>
      <c r="IR61" s="154"/>
      <c r="IS61" s="150"/>
      <c r="IT61" s="151"/>
      <c r="IU61" s="152"/>
      <c r="IV61" s="152"/>
      <c r="IW61" s="153"/>
      <c r="IX61" s="154"/>
      <c r="IY61" s="150"/>
      <c r="IZ61" s="151"/>
      <c r="JA61" s="152"/>
      <c r="JB61" s="152"/>
      <c r="JC61" s="153"/>
      <c r="JD61" s="154"/>
      <c r="JE61" s="150"/>
      <c r="JF61" s="151"/>
      <c r="JG61" s="152"/>
      <c r="JH61" s="152"/>
      <c r="JI61" s="153"/>
      <c r="JJ61" s="154"/>
      <c r="JK61" s="150"/>
      <c r="JL61" s="151"/>
      <c r="JM61" s="152"/>
      <c r="JN61" s="152"/>
      <c r="JO61" s="153"/>
      <c r="JP61" s="154"/>
      <c r="JQ61" s="150"/>
      <c r="JR61" s="151"/>
      <c r="JS61" s="152"/>
      <c r="JT61" s="152"/>
      <c r="JU61" s="153"/>
      <c r="JV61" s="154"/>
      <c r="JW61" s="150"/>
      <c r="JX61" s="151"/>
      <c r="JY61" s="152"/>
      <c r="JZ61" s="152"/>
      <c r="KA61" s="153"/>
      <c r="KB61" s="154"/>
      <c r="KC61" s="150"/>
      <c r="KD61" s="151"/>
      <c r="KE61" s="152"/>
      <c r="KF61" s="152"/>
      <c r="KG61" s="153"/>
      <c r="KH61" s="154"/>
      <c r="KI61" s="150"/>
      <c r="KJ61" s="151"/>
      <c r="KK61" s="152"/>
      <c r="KL61" s="152"/>
      <c r="KM61" s="153"/>
      <c r="KN61" s="154"/>
      <c r="KO61" s="150"/>
      <c r="KP61" s="151"/>
      <c r="KQ61" s="152"/>
      <c r="KR61" s="152"/>
      <c r="KS61" s="153"/>
      <c r="KT61" s="154"/>
      <c r="KU61" s="150"/>
      <c r="KV61" s="151"/>
      <c r="KW61" s="152"/>
      <c r="KX61" s="152"/>
      <c r="KY61" s="153"/>
      <c r="KZ61" s="154"/>
      <c r="LA61" s="150"/>
      <c r="LB61" s="151"/>
      <c r="LC61" s="152"/>
      <c r="LD61" s="152"/>
      <c r="LE61" s="153"/>
      <c r="LF61" s="154"/>
      <c r="LG61" s="150"/>
      <c r="LH61" s="151"/>
      <c r="LI61" s="152"/>
      <c r="LJ61" s="152"/>
      <c r="LK61" s="153"/>
      <c r="LL61" s="154"/>
      <c r="LM61" s="150"/>
      <c r="LN61" s="151"/>
      <c r="LO61" s="152"/>
      <c r="LP61" s="152"/>
      <c r="LQ61" s="153"/>
      <c r="LR61" s="154"/>
      <c r="LS61" s="150"/>
      <c r="LT61" s="151"/>
      <c r="LU61" s="152"/>
      <c r="LV61" s="152"/>
      <c r="LW61" s="153"/>
      <c r="LX61" s="154"/>
      <c r="LY61" s="150"/>
      <c r="LZ61" s="151"/>
      <c r="MA61" s="152"/>
      <c r="MB61" s="152"/>
      <c r="MC61" s="153"/>
      <c r="MD61" s="154"/>
      <c r="ME61" s="150"/>
      <c r="MF61" s="151"/>
      <c r="MG61" s="152"/>
      <c r="MH61" s="152"/>
      <c r="MI61" s="153"/>
      <c r="MJ61" s="154"/>
      <c r="MK61" s="150"/>
      <c r="ML61" s="151"/>
      <c r="MM61" s="152"/>
      <c r="MN61" s="152"/>
      <c r="MO61" s="153"/>
      <c r="MP61" s="154"/>
      <c r="MQ61" s="150"/>
      <c r="MR61" s="151"/>
      <c r="MS61" s="152"/>
      <c r="MT61" s="152"/>
      <c r="MU61" s="153"/>
      <c r="MV61" s="154"/>
      <c r="MW61" s="150"/>
      <c r="MX61" s="151"/>
      <c r="MY61" s="152"/>
      <c r="MZ61" s="152"/>
      <c r="NA61" s="153"/>
      <c r="NB61" s="154"/>
      <c r="NC61" s="150"/>
      <c r="ND61" s="151"/>
      <c r="NE61" s="152"/>
      <c r="NF61" s="152"/>
      <c r="NG61" s="153"/>
      <c r="NH61" s="154"/>
      <c r="NI61" s="150"/>
      <c r="NJ61" s="151"/>
      <c r="NK61" s="152"/>
      <c r="NL61" s="152"/>
      <c r="NM61" s="153"/>
      <c r="NN61" s="154"/>
      <c r="NO61" s="150"/>
      <c r="NP61" s="151"/>
      <c r="NQ61" s="152"/>
      <c r="NR61" s="152"/>
      <c r="NS61" s="153"/>
      <c r="NT61" s="154"/>
      <c r="NU61" s="150"/>
      <c r="NV61" s="151"/>
      <c r="NW61" s="152"/>
      <c r="NX61" s="152"/>
      <c r="NY61" s="153"/>
      <c r="NZ61" s="154"/>
      <c r="OA61" s="150"/>
      <c r="OB61" s="151"/>
      <c r="OC61" s="152"/>
      <c r="OD61" s="152"/>
      <c r="OE61" s="153"/>
      <c r="OF61" s="154"/>
      <c r="OG61" s="150"/>
      <c r="OH61" s="151"/>
      <c r="OI61" s="152"/>
      <c r="OJ61" s="152"/>
      <c r="OK61" s="153"/>
      <c r="OL61" s="154"/>
      <c r="OM61" s="150"/>
      <c r="ON61" s="151"/>
      <c r="OO61" s="152"/>
      <c r="OP61" s="152"/>
      <c r="OQ61" s="153"/>
      <c r="OR61" s="154"/>
      <c r="OS61" s="150"/>
      <c r="OT61" s="151"/>
      <c r="OU61" s="152"/>
      <c r="OV61" s="152"/>
      <c r="OW61" s="153"/>
      <c r="OX61" s="154"/>
      <c r="OY61" s="150"/>
      <c r="OZ61" s="151"/>
      <c r="PA61" s="152"/>
      <c r="PB61" s="152"/>
      <c r="PC61" s="153"/>
      <c r="PD61" s="154"/>
      <c r="PE61" s="150"/>
      <c r="PF61" s="151"/>
      <c r="PG61" s="152"/>
      <c r="PH61" s="152"/>
      <c r="PI61" s="153"/>
      <c r="PJ61" s="154"/>
      <c r="PK61" s="150"/>
      <c r="PL61" s="151"/>
      <c r="PM61" s="152"/>
      <c r="PN61" s="152"/>
      <c r="PO61" s="153"/>
      <c r="PP61" s="154"/>
      <c r="PQ61" s="150"/>
      <c r="PR61" s="151"/>
      <c r="PS61" s="152"/>
      <c r="PT61" s="152"/>
      <c r="PU61" s="153"/>
      <c r="PV61" s="154"/>
      <c r="PW61" s="150"/>
      <c r="PX61" s="151"/>
      <c r="PY61" s="152"/>
      <c r="PZ61" s="152"/>
      <c r="QA61" s="153"/>
      <c r="QB61" s="154"/>
      <c r="QC61" s="150"/>
      <c r="QD61" s="151"/>
      <c r="QE61" s="152"/>
      <c r="QF61" s="152"/>
      <c r="QG61" s="153"/>
      <c r="QH61" s="154"/>
      <c r="QI61" s="150"/>
      <c r="QJ61" s="151"/>
      <c r="QK61" s="152"/>
      <c r="QL61" s="152"/>
      <c r="QM61" s="153"/>
      <c r="QN61" s="154"/>
      <c r="QO61" s="150"/>
      <c r="QP61" s="151"/>
      <c r="QQ61" s="152"/>
      <c r="QR61" s="152"/>
      <c r="QS61" s="153"/>
      <c r="QT61" s="154"/>
      <c r="QU61" s="150"/>
      <c r="QV61" s="151"/>
      <c r="QW61" s="152"/>
      <c r="QX61" s="152"/>
      <c r="QY61" s="153"/>
      <c r="QZ61" s="154"/>
      <c r="RA61" s="150"/>
      <c r="RB61" s="151"/>
      <c r="RC61" s="152"/>
      <c r="RD61" s="152"/>
      <c r="RE61" s="153"/>
      <c r="RF61" s="154"/>
      <c r="RG61" s="150"/>
      <c r="RH61" s="151"/>
      <c r="RI61" s="152"/>
      <c r="RJ61" s="152"/>
      <c r="RK61" s="153"/>
      <c r="RL61" s="154"/>
      <c r="RM61" s="150"/>
      <c r="RN61" s="151"/>
      <c r="RO61" s="152"/>
      <c r="RP61" s="152"/>
      <c r="RQ61" s="153"/>
      <c r="RR61" s="154"/>
      <c r="RS61" s="150"/>
      <c r="RT61" s="151"/>
      <c r="RU61" s="152"/>
      <c r="RV61" s="152"/>
      <c r="RW61" s="153"/>
      <c r="RX61" s="154"/>
      <c r="RY61" s="150"/>
      <c r="RZ61" s="151"/>
      <c r="SA61" s="152"/>
      <c r="SB61" s="152"/>
      <c r="SC61" s="153"/>
      <c r="SD61" s="154"/>
      <c r="SE61" s="150"/>
      <c r="SF61" s="151"/>
      <c r="SG61" s="152"/>
      <c r="SH61" s="152"/>
      <c r="SI61" s="153"/>
      <c r="SJ61" s="154"/>
      <c r="SK61" s="150"/>
      <c r="SL61" s="151"/>
      <c r="SM61" s="152"/>
      <c r="SN61" s="152"/>
      <c r="SO61" s="153"/>
      <c r="SP61" s="154"/>
      <c r="SQ61" s="150"/>
      <c r="SR61" s="151"/>
      <c r="SS61" s="152"/>
      <c r="ST61" s="152"/>
      <c r="SU61" s="153"/>
      <c r="SV61" s="154"/>
      <c r="SW61" s="150"/>
      <c r="SX61" s="151"/>
      <c r="SY61" s="152"/>
      <c r="SZ61" s="152"/>
      <c r="TA61" s="153"/>
      <c r="TB61" s="154"/>
      <c r="TC61" s="150"/>
      <c r="TD61" s="151"/>
      <c r="TE61" s="152"/>
      <c r="TF61" s="152"/>
      <c r="TG61" s="153"/>
      <c r="TH61" s="154"/>
      <c r="TI61" s="150"/>
      <c r="TJ61" s="151"/>
      <c r="TK61" s="152"/>
      <c r="TL61" s="152"/>
      <c r="TM61" s="153"/>
      <c r="TN61" s="154"/>
      <c r="TO61" s="150"/>
      <c r="TP61" s="151"/>
      <c r="TQ61" s="152"/>
      <c r="TR61" s="152"/>
      <c r="TS61" s="153"/>
      <c r="TT61" s="154"/>
      <c r="TU61" s="150"/>
      <c r="TV61" s="151"/>
      <c r="TW61" s="152"/>
      <c r="TX61" s="152"/>
      <c r="TY61" s="153"/>
      <c r="TZ61" s="154"/>
      <c r="UA61" s="150"/>
      <c r="UB61" s="151"/>
      <c r="UC61" s="152"/>
      <c r="UD61" s="152"/>
      <c r="UE61" s="153"/>
      <c r="UF61" s="154"/>
      <c r="UG61" s="150"/>
      <c r="UH61" s="151"/>
      <c r="UI61" s="152"/>
      <c r="UJ61" s="152"/>
      <c r="UK61" s="153"/>
      <c r="UL61" s="154"/>
      <c r="UM61" s="150"/>
      <c r="UN61" s="151"/>
      <c r="UO61" s="152"/>
      <c r="UP61" s="152"/>
      <c r="UQ61" s="153"/>
      <c r="UR61" s="154"/>
      <c r="US61" s="150"/>
      <c r="UT61" s="151"/>
      <c r="UU61" s="152"/>
      <c r="UV61" s="152"/>
      <c r="UW61" s="153"/>
      <c r="UX61" s="154"/>
      <c r="UY61" s="150"/>
      <c r="UZ61" s="151"/>
      <c r="VA61" s="152"/>
      <c r="VB61" s="152"/>
      <c r="VC61" s="153"/>
      <c r="VD61" s="154"/>
      <c r="VE61" s="150"/>
      <c r="VF61" s="151"/>
      <c r="VG61" s="152"/>
      <c r="VH61" s="152"/>
      <c r="VI61" s="153"/>
      <c r="VJ61" s="154"/>
      <c r="VK61" s="150"/>
      <c r="VL61" s="151"/>
      <c r="VM61" s="152"/>
      <c r="VN61" s="152"/>
      <c r="VO61" s="153"/>
      <c r="VP61" s="154"/>
      <c r="VQ61" s="150"/>
      <c r="VR61" s="151"/>
      <c r="VS61" s="152"/>
      <c r="VT61" s="152"/>
      <c r="VU61" s="153"/>
      <c r="VV61" s="154"/>
      <c r="VW61" s="150"/>
      <c r="VX61" s="151"/>
      <c r="VY61" s="152"/>
      <c r="VZ61" s="152"/>
      <c r="WA61" s="153"/>
      <c r="WB61" s="154"/>
      <c r="WC61" s="150"/>
      <c r="WD61" s="151"/>
      <c r="WE61" s="152"/>
      <c r="WF61" s="152"/>
      <c r="WG61" s="153"/>
      <c r="WH61" s="154"/>
      <c r="WI61" s="150"/>
      <c r="WJ61" s="151"/>
      <c r="WK61" s="152"/>
      <c r="WL61" s="152"/>
      <c r="WM61" s="153"/>
      <c r="WN61" s="154"/>
      <c r="WO61" s="150"/>
      <c r="WP61" s="151"/>
      <c r="WQ61" s="152"/>
      <c r="WR61" s="152"/>
      <c r="WS61" s="153"/>
      <c r="WT61" s="154"/>
      <c r="WU61" s="150"/>
      <c r="WV61" s="151"/>
      <c r="WW61" s="152"/>
      <c r="WX61" s="152"/>
      <c r="WY61" s="153"/>
      <c r="WZ61" s="154"/>
      <c r="XA61" s="150"/>
      <c r="XB61" s="151"/>
      <c r="XC61" s="152"/>
      <c r="XD61" s="152"/>
      <c r="XE61" s="153"/>
      <c r="XF61" s="154"/>
      <c r="XG61" s="150"/>
      <c r="XH61" s="151"/>
      <c r="XI61" s="152"/>
      <c r="XJ61" s="152"/>
      <c r="XK61" s="153"/>
      <c r="XL61" s="154"/>
      <c r="XM61" s="150"/>
      <c r="XN61" s="151"/>
      <c r="XO61" s="152"/>
      <c r="XP61" s="152"/>
      <c r="XQ61" s="153"/>
      <c r="XR61" s="154"/>
      <c r="XS61" s="150"/>
      <c r="XT61" s="151"/>
      <c r="XU61" s="152"/>
      <c r="XV61" s="152"/>
      <c r="XW61" s="153"/>
      <c r="XX61" s="154"/>
      <c r="XY61" s="150"/>
      <c r="XZ61" s="151"/>
      <c r="YA61" s="152"/>
      <c r="YB61" s="152"/>
      <c r="YC61" s="153"/>
      <c r="YD61" s="154"/>
      <c r="YE61" s="150"/>
      <c r="YF61" s="151"/>
      <c r="YG61" s="152"/>
      <c r="YH61" s="152"/>
      <c r="YI61" s="153"/>
      <c r="YJ61" s="154"/>
      <c r="YK61" s="150"/>
      <c r="YL61" s="151"/>
      <c r="YM61" s="152"/>
      <c r="YN61" s="152"/>
      <c r="YO61" s="153"/>
      <c r="YP61" s="154"/>
      <c r="YQ61" s="150"/>
      <c r="YR61" s="151"/>
      <c r="YS61" s="152"/>
      <c r="YT61" s="152"/>
      <c r="YU61" s="153"/>
      <c r="YV61" s="154"/>
      <c r="YW61" s="150"/>
      <c r="YX61" s="151"/>
      <c r="YY61" s="152"/>
      <c r="YZ61" s="152"/>
      <c r="ZA61" s="153"/>
      <c r="ZB61" s="154"/>
      <c r="ZC61" s="150"/>
      <c r="ZD61" s="151"/>
      <c r="ZE61" s="152"/>
      <c r="ZF61" s="152"/>
      <c r="ZG61" s="153"/>
      <c r="ZH61" s="154"/>
      <c r="ZI61" s="150"/>
      <c r="ZJ61" s="151"/>
      <c r="ZK61" s="152"/>
      <c r="ZL61" s="152"/>
      <c r="ZM61" s="153"/>
      <c r="ZN61" s="154"/>
      <c r="ZO61" s="150"/>
      <c r="ZP61" s="151"/>
      <c r="ZQ61" s="152"/>
      <c r="ZR61" s="152"/>
      <c r="ZS61" s="153"/>
      <c r="ZT61" s="154"/>
      <c r="ZU61" s="150"/>
      <c r="ZV61" s="151"/>
      <c r="ZW61" s="152"/>
      <c r="ZX61" s="152"/>
      <c r="ZY61" s="153"/>
      <c r="ZZ61" s="154"/>
      <c r="AAA61" s="150"/>
      <c r="AAB61" s="151"/>
      <c r="AAC61" s="152"/>
      <c r="AAD61" s="152"/>
      <c r="AAE61" s="153"/>
      <c r="AAF61" s="154"/>
      <c r="AAG61" s="150"/>
      <c r="AAH61" s="151"/>
      <c r="AAI61" s="152"/>
      <c r="AAJ61" s="152"/>
      <c r="AAK61" s="153"/>
      <c r="AAL61" s="154"/>
      <c r="AAM61" s="150"/>
      <c r="AAN61" s="151"/>
      <c r="AAO61" s="152"/>
      <c r="AAP61" s="152"/>
      <c r="AAQ61" s="153"/>
      <c r="AAR61" s="154"/>
      <c r="AAS61" s="150"/>
      <c r="AAT61" s="151"/>
      <c r="AAU61" s="152"/>
      <c r="AAV61" s="152"/>
      <c r="AAW61" s="153"/>
      <c r="AAX61" s="154"/>
      <c r="AAY61" s="150"/>
      <c r="AAZ61" s="151"/>
      <c r="ABA61" s="152"/>
      <c r="ABB61" s="152"/>
      <c r="ABC61" s="153"/>
      <c r="ABD61" s="154"/>
      <c r="ABE61" s="150"/>
      <c r="ABF61" s="151"/>
      <c r="ABG61" s="152"/>
      <c r="ABH61" s="152"/>
      <c r="ABI61" s="153"/>
      <c r="ABJ61" s="154"/>
      <c r="ABK61" s="150"/>
      <c r="ABL61" s="151"/>
      <c r="ABM61" s="152"/>
      <c r="ABN61" s="152"/>
      <c r="ABO61" s="153"/>
      <c r="ABP61" s="154"/>
      <c r="ABQ61" s="150"/>
      <c r="ABR61" s="151"/>
      <c r="ABS61" s="152"/>
      <c r="ABT61" s="152"/>
      <c r="ABU61" s="153"/>
      <c r="ABV61" s="154"/>
      <c r="ABW61" s="150"/>
      <c r="ABX61" s="151"/>
      <c r="ABY61" s="152"/>
      <c r="ABZ61" s="152"/>
      <c r="ACA61" s="153"/>
      <c r="ACB61" s="154"/>
      <c r="ACC61" s="150"/>
      <c r="ACD61" s="151"/>
      <c r="ACE61" s="152"/>
      <c r="ACF61" s="152"/>
      <c r="ACG61" s="153"/>
      <c r="ACH61" s="154"/>
      <c r="ACI61" s="150"/>
      <c r="ACJ61" s="151"/>
      <c r="ACK61" s="152"/>
      <c r="ACL61" s="152"/>
      <c r="ACM61" s="153"/>
      <c r="ACN61" s="154"/>
      <c r="ACO61" s="150"/>
      <c r="ACP61" s="151"/>
      <c r="ACQ61" s="152"/>
      <c r="ACR61" s="152"/>
      <c r="ACS61" s="153"/>
      <c r="ACT61" s="154"/>
      <c r="ACU61" s="150"/>
      <c r="ACV61" s="151"/>
      <c r="ACW61" s="152"/>
      <c r="ACX61" s="152"/>
      <c r="ACY61" s="153"/>
      <c r="ACZ61" s="154"/>
      <c r="ADA61" s="150"/>
      <c r="ADB61" s="151"/>
      <c r="ADC61" s="152"/>
      <c r="ADD61" s="152"/>
      <c r="ADE61" s="153"/>
      <c r="ADF61" s="154"/>
      <c r="ADG61" s="150"/>
      <c r="ADH61" s="151"/>
      <c r="ADI61" s="152"/>
      <c r="ADJ61" s="152"/>
      <c r="ADK61" s="153"/>
      <c r="ADL61" s="154"/>
      <c r="ADM61" s="150"/>
      <c r="ADN61" s="151"/>
      <c r="ADO61" s="152"/>
      <c r="ADP61" s="152"/>
      <c r="ADQ61" s="153"/>
      <c r="ADR61" s="154"/>
      <c r="ADS61" s="150"/>
      <c r="ADT61" s="151"/>
      <c r="ADU61" s="152"/>
      <c r="ADV61" s="152"/>
      <c r="ADW61" s="153"/>
      <c r="ADX61" s="154"/>
      <c r="ADY61" s="150"/>
      <c r="ADZ61" s="151"/>
      <c r="AEA61" s="152"/>
      <c r="AEB61" s="152"/>
      <c r="AEC61" s="153"/>
      <c r="AED61" s="154"/>
      <c r="AEE61" s="150"/>
      <c r="AEF61" s="151"/>
      <c r="AEG61" s="152"/>
      <c r="AEH61" s="152"/>
      <c r="AEI61" s="153"/>
      <c r="AEJ61" s="154"/>
      <c r="AEK61" s="150"/>
      <c r="AEL61" s="151"/>
      <c r="AEM61" s="152"/>
      <c r="AEN61" s="152"/>
      <c r="AEO61" s="153"/>
      <c r="AEP61" s="154"/>
      <c r="AEQ61" s="150"/>
      <c r="AER61" s="151"/>
      <c r="AES61" s="152"/>
      <c r="AET61" s="152"/>
      <c r="AEU61" s="153"/>
      <c r="AEV61" s="154"/>
      <c r="AEW61" s="150"/>
      <c r="AEX61" s="151"/>
      <c r="AEY61" s="152"/>
      <c r="AEZ61" s="152"/>
      <c r="AFA61" s="153"/>
      <c r="AFB61" s="154"/>
      <c r="AFC61" s="150"/>
      <c r="AFD61" s="151"/>
      <c r="AFE61" s="152"/>
      <c r="AFF61" s="152"/>
      <c r="AFG61" s="153"/>
      <c r="AFH61" s="154"/>
      <c r="AFI61" s="150"/>
      <c r="AFJ61" s="151"/>
      <c r="AFK61" s="152"/>
      <c r="AFL61" s="152"/>
      <c r="AFM61" s="153"/>
      <c r="AFN61" s="154"/>
      <c r="AFO61" s="150"/>
      <c r="AFP61" s="151"/>
      <c r="AFQ61" s="152"/>
      <c r="AFR61" s="152"/>
      <c r="AFS61" s="153"/>
      <c r="AFT61" s="154"/>
      <c r="AFU61" s="150"/>
      <c r="AFV61" s="151"/>
      <c r="AFW61" s="152"/>
      <c r="AFX61" s="152"/>
      <c r="AFY61" s="153"/>
      <c r="AFZ61" s="154"/>
      <c r="AGA61" s="150"/>
      <c r="AGB61" s="151"/>
      <c r="AGC61" s="152"/>
      <c r="AGD61" s="152"/>
      <c r="AGE61" s="153"/>
      <c r="AGF61" s="154"/>
      <c r="AGG61" s="150"/>
      <c r="AGH61" s="151"/>
      <c r="AGI61" s="152"/>
      <c r="AGJ61" s="152"/>
      <c r="AGK61" s="153"/>
      <c r="AGL61" s="154"/>
      <c r="AGM61" s="150"/>
      <c r="AGN61" s="151"/>
      <c r="AGO61" s="152"/>
      <c r="AGP61" s="152"/>
      <c r="AGQ61" s="153"/>
      <c r="AGR61" s="154"/>
      <c r="AGS61" s="150"/>
      <c r="AGT61" s="151"/>
      <c r="AGU61" s="152"/>
      <c r="AGV61" s="152"/>
      <c r="AGW61" s="153"/>
      <c r="AGX61" s="154"/>
      <c r="AGY61" s="150"/>
      <c r="AGZ61" s="151"/>
      <c r="AHA61" s="152"/>
      <c r="AHB61" s="152"/>
      <c r="AHC61" s="153"/>
      <c r="AHD61" s="154"/>
      <c r="AHE61" s="150"/>
      <c r="AHF61" s="151"/>
      <c r="AHG61" s="152"/>
      <c r="AHH61" s="152"/>
      <c r="AHI61" s="153"/>
      <c r="AHJ61" s="154"/>
      <c r="AHK61" s="150"/>
      <c r="AHL61" s="151"/>
      <c r="AHM61" s="152"/>
      <c r="AHN61" s="152"/>
      <c r="AHO61" s="153"/>
      <c r="AHP61" s="154"/>
      <c r="AHQ61" s="150"/>
      <c r="AHR61" s="151"/>
      <c r="AHS61" s="152"/>
      <c r="AHT61" s="152"/>
      <c r="AHU61" s="153"/>
      <c r="AHV61" s="154"/>
      <c r="AHW61" s="150"/>
      <c r="AHX61" s="151"/>
      <c r="AHY61" s="152"/>
      <c r="AHZ61" s="152"/>
      <c r="AIA61" s="153"/>
      <c r="AIB61" s="154"/>
      <c r="AIC61" s="150"/>
      <c r="AID61" s="151"/>
      <c r="AIE61" s="152"/>
      <c r="AIF61" s="152"/>
      <c r="AIG61" s="153"/>
      <c r="AIH61" s="154"/>
      <c r="AII61" s="150"/>
      <c r="AIJ61" s="151"/>
      <c r="AIK61" s="152"/>
      <c r="AIL61" s="152"/>
      <c r="AIM61" s="153"/>
      <c r="AIN61" s="154"/>
      <c r="AIO61" s="150"/>
      <c r="AIP61" s="151"/>
      <c r="AIQ61" s="152"/>
      <c r="AIR61" s="152"/>
      <c r="AIS61" s="153"/>
      <c r="AIT61" s="154"/>
      <c r="AIU61" s="150"/>
      <c r="AIV61" s="151"/>
      <c r="AIW61" s="152"/>
      <c r="AIX61" s="152"/>
      <c r="AIY61" s="153"/>
      <c r="AIZ61" s="154"/>
      <c r="AJA61" s="150"/>
      <c r="AJB61" s="151"/>
      <c r="AJC61" s="152"/>
      <c r="AJD61" s="152"/>
      <c r="AJE61" s="153"/>
      <c r="AJF61" s="154"/>
      <c r="AJG61" s="150"/>
      <c r="AJH61" s="151"/>
      <c r="AJI61" s="152"/>
      <c r="AJJ61" s="152"/>
      <c r="AJK61" s="153"/>
      <c r="AJL61" s="154"/>
      <c r="AJM61" s="150"/>
      <c r="AJN61" s="151"/>
      <c r="AJO61" s="152"/>
      <c r="AJP61" s="152"/>
      <c r="AJQ61" s="153"/>
      <c r="AJR61" s="154"/>
      <c r="AJS61" s="150"/>
      <c r="AJT61" s="151"/>
      <c r="AJU61" s="152"/>
      <c r="AJV61" s="152"/>
      <c r="AJW61" s="153"/>
      <c r="AJX61" s="154"/>
      <c r="AJY61" s="150"/>
      <c r="AJZ61" s="151"/>
      <c r="AKA61" s="152"/>
      <c r="AKB61" s="152"/>
      <c r="AKC61" s="153"/>
      <c r="AKD61" s="154"/>
      <c r="AKE61" s="150"/>
      <c r="AKF61" s="151"/>
      <c r="AKG61" s="152"/>
      <c r="AKH61" s="152"/>
      <c r="AKI61" s="153"/>
      <c r="AKJ61" s="154"/>
      <c r="AKK61" s="150"/>
      <c r="AKL61" s="151"/>
      <c r="AKM61" s="152"/>
      <c r="AKN61" s="152"/>
      <c r="AKO61" s="153"/>
      <c r="AKP61" s="154"/>
      <c r="AKQ61" s="150"/>
      <c r="AKR61" s="151"/>
      <c r="AKS61" s="152"/>
      <c r="AKT61" s="152"/>
      <c r="AKU61" s="153"/>
      <c r="AKV61" s="154"/>
      <c r="AKW61" s="150"/>
      <c r="AKX61" s="151"/>
      <c r="AKY61" s="152"/>
      <c r="AKZ61" s="152"/>
      <c r="ALA61" s="153"/>
      <c r="ALB61" s="154"/>
      <c r="ALC61" s="150"/>
      <c r="ALD61" s="151"/>
      <c r="ALE61" s="152"/>
      <c r="ALF61" s="152"/>
      <c r="ALG61" s="153"/>
      <c r="ALH61" s="154"/>
      <c r="ALI61" s="150"/>
      <c r="ALJ61" s="151"/>
      <c r="ALK61" s="152"/>
      <c r="ALL61" s="152"/>
      <c r="ALM61" s="153"/>
      <c r="ALN61" s="154"/>
      <c r="ALO61" s="150"/>
      <c r="ALP61" s="151"/>
      <c r="ALQ61" s="152"/>
      <c r="ALR61" s="152"/>
      <c r="ALS61" s="153"/>
      <c r="ALT61" s="154"/>
      <c r="ALU61" s="150"/>
      <c r="ALV61" s="151"/>
      <c r="ALW61" s="152"/>
      <c r="ALX61" s="152"/>
      <c r="ALY61" s="153"/>
      <c r="ALZ61" s="154"/>
      <c r="AMA61" s="150"/>
      <c r="AMB61" s="151"/>
      <c r="AMC61" s="152"/>
      <c r="AMD61" s="152"/>
      <c r="AME61" s="153"/>
      <c r="AMF61" s="154"/>
      <c r="AMG61" s="150"/>
      <c r="AMH61" s="151"/>
      <c r="AMI61" s="152"/>
      <c r="AMJ61" s="152"/>
      <c r="AMK61" s="153"/>
      <c r="AML61" s="154"/>
      <c r="AMM61" s="150"/>
      <c r="AMN61" s="151"/>
      <c r="AMO61" s="152"/>
      <c r="AMP61" s="152"/>
      <c r="AMQ61" s="153"/>
      <c r="AMR61" s="154"/>
      <c r="AMS61" s="150"/>
      <c r="AMT61" s="151"/>
      <c r="AMU61" s="152"/>
      <c r="AMV61" s="152"/>
      <c r="AMW61" s="153"/>
      <c r="AMX61" s="154"/>
      <c r="AMY61" s="150"/>
      <c r="AMZ61" s="151"/>
      <c r="ANA61" s="152"/>
      <c r="ANB61" s="152"/>
      <c r="ANC61" s="153"/>
      <c r="AND61" s="154"/>
      <c r="ANE61" s="150"/>
      <c r="ANF61" s="151"/>
      <c r="ANG61" s="152"/>
      <c r="ANH61" s="152"/>
      <c r="ANI61" s="153"/>
      <c r="ANJ61" s="154"/>
      <c r="ANK61" s="150"/>
      <c r="ANL61" s="151"/>
      <c r="ANM61" s="152"/>
      <c r="ANN61" s="152"/>
      <c r="ANO61" s="153"/>
      <c r="ANP61" s="154"/>
      <c r="ANQ61" s="150"/>
      <c r="ANR61" s="151"/>
      <c r="ANS61" s="152"/>
      <c r="ANT61" s="152"/>
      <c r="ANU61" s="153"/>
      <c r="ANV61" s="154"/>
      <c r="ANW61" s="150"/>
      <c r="ANX61" s="151"/>
      <c r="ANY61" s="152"/>
      <c r="ANZ61" s="152"/>
      <c r="AOA61" s="153"/>
      <c r="AOB61" s="154"/>
      <c r="AOC61" s="150"/>
      <c r="AOD61" s="151"/>
      <c r="AOE61" s="152"/>
      <c r="AOF61" s="152"/>
      <c r="AOG61" s="153"/>
      <c r="AOH61" s="154"/>
      <c r="AOI61" s="150"/>
      <c r="AOJ61" s="151"/>
      <c r="AOK61" s="152"/>
      <c r="AOL61" s="152"/>
      <c r="AOM61" s="153"/>
      <c r="AON61" s="154"/>
      <c r="AOO61" s="150"/>
      <c r="AOP61" s="151"/>
      <c r="AOQ61" s="152"/>
      <c r="AOR61" s="152"/>
      <c r="AOS61" s="153"/>
      <c r="AOT61" s="154"/>
      <c r="AOU61" s="150"/>
      <c r="AOV61" s="151"/>
      <c r="AOW61" s="152"/>
      <c r="AOX61" s="152"/>
      <c r="AOY61" s="153"/>
      <c r="AOZ61" s="154"/>
      <c r="APA61" s="150"/>
      <c r="APB61" s="151"/>
      <c r="APC61" s="152"/>
      <c r="APD61" s="152"/>
      <c r="APE61" s="153"/>
      <c r="APF61" s="154"/>
      <c r="APG61" s="150"/>
      <c r="APH61" s="151"/>
      <c r="API61" s="152"/>
      <c r="APJ61" s="152"/>
      <c r="APK61" s="153"/>
      <c r="APL61" s="154"/>
      <c r="APM61" s="150"/>
      <c r="APN61" s="151"/>
      <c r="APO61" s="152"/>
      <c r="APP61" s="152"/>
      <c r="APQ61" s="153"/>
      <c r="APR61" s="154"/>
      <c r="APS61" s="150"/>
      <c r="APT61" s="151"/>
      <c r="APU61" s="152"/>
      <c r="APV61" s="152"/>
      <c r="APW61" s="153"/>
      <c r="APX61" s="154"/>
      <c r="APY61" s="150"/>
      <c r="APZ61" s="151"/>
      <c r="AQA61" s="152"/>
      <c r="AQB61" s="152"/>
      <c r="AQC61" s="153"/>
      <c r="AQD61" s="154"/>
      <c r="AQE61" s="150"/>
      <c r="AQF61" s="151"/>
      <c r="AQG61" s="152"/>
      <c r="AQH61" s="152"/>
      <c r="AQI61" s="153"/>
      <c r="AQJ61" s="154"/>
      <c r="AQK61" s="150"/>
      <c r="AQL61" s="151"/>
      <c r="AQM61" s="152"/>
      <c r="AQN61" s="152"/>
      <c r="AQO61" s="153"/>
      <c r="AQP61" s="154"/>
      <c r="AQQ61" s="150"/>
      <c r="AQR61" s="151"/>
      <c r="AQS61" s="152"/>
      <c r="AQT61" s="152"/>
      <c r="AQU61" s="153"/>
      <c r="AQV61" s="154"/>
      <c r="AQW61" s="150"/>
      <c r="AQX61" s="151"/>
      <c r="AQY61" s="152"/>
      <c r="AQZ61" s="152"/>
      <c r="ARA61" s="153"/>
      <c r="ARB61" s="154"/>
      <c r="ARC61" s="150"/>
      <c r="ARD61" s="151"/>
      <c r="ARE61" s="152"/>
      <c r="ARF61" s="152"/>
      <c r="ARG61" s="153"/>
      <c r="ARH61" s="154"/>
      <c r="ARI61" s="150"/>
      <c r="ARJ61" s="151"/>
      <c r="ARK61" s="152"/>
      <c r="ARL61" s="152"/>
      <c r="ARM61" s="153"/>
      <c r="ARN61" s="154"/>
      <c r="ARO61" s="150"/>
      <c r="ARP61" s="151"/>
      <c r="ARQ61" s="152"/>
      <c r="ARR61" s="152"/>
      <c r="ARS61" s="153"/>
      <c r="ART61" s="154"/>
      <c r="ARU61" s="150"/>
      <c r="ARV61" s="151"/>
      <c r="ARW61" s="152"/>
      <c r="ARX61" s="152"/>
      <c r="ARY61" s="153"/>
      <c r="ARZ61" s="154"/>
      <c r="ASA61" s="150"/>
      <c r="ASB61" s="151"/>
      <c r="ASC61" s="152"/>
      <c r="ASD61" s="152"/>
      <c r="ASE61" s="153"/>
      <c r="ASF61" s="154"/>
      <c r="ASG61" s="150"/>
      <c r="ASH61" s="151"/>
      <c r="ASI61" s="152"/>
      <c r="ASJ61" s="152"/>
      <c r="ASK61" s="153"/>
      <c r="ASL61" s="154"/>
      <c r="ASM61" s="150"/>
      <c r="ASN61" s="151"/>
      <c r="ASO61" s="152"/>
      <c r="ASP61" s="152"/>
      <c r="ASQ61" s="153"/>
      <c r="ASR61" s="154"/>
      <c r="ASS61" s="150"/>
      <c r="AST61" s="151"/>
      <c r="ASU61" s="152"/>
      <c r="ASV61" s="152"/>
      <c r="ASW61" s="153"/>
      <c r="ASX61" s="154"/>
      <c r="ASY61" s="150"/>
      <c r="ASZ61" s="151"/>
      <c r="ATA61" s="152"/>
      <c r="ATB61" s="152"/>
      <c r="ATC61" s="153"/>
      <c r="ATD61" s="154"/>
      <c r="ATE61" s="150"/>
      <c r="ATF61" s="151"/>
      <c r="ATG61" s="152"/>
      <c r="ATH61" s="152"/>
      <c r="ATI61" s="153"/>
      <c r="ATJ61" s="154"/>
      <c r="ATK61" s="150"/>
      <c r="ATL61" s="151"/>
      <c r="ATM61" s="152"/>
      <c r="ATN61" s="152"/>
      <c r="ATO61" s="153"/>
      <c r="ATP61" s="154"/>
      <c r="ATQ61" s="150"/>
      <c r="ATR61" s="151"/>
      <c r="ATS61" s="152"/>
      <c r="ATT61" s="152"/>
      <c r="ATU61" s="153"/>
      <c r="ATV61" s="154"/>
      <c r="ATW61" s="150"/>
      <c r="ATX61" s="151"/>
      <c r="ATY61" s="152"/>
      <c r="ATZ61" s="152"/>
      <c r="AUA61" s="153"/>
      <c r="AUB61" s="154"/>
      <c r="AUC61" s="150"/>
      <c r="AUD61" s="151"/>
      <c r="AUE61" s="152"/>
      <c r="AUF61" s="152"/>
      <c r="AUG61" s="153"/>
      <c r="AUH61" s="154"/>
      <c r="AUI61" s="150"/>
      <c r="AUJ61" s="151"/>
      <c r="AUK61" s="152"/>
      <c r="AUL61" s="152"/>
      <c r="AUM61" s="153"/>
      <c r="AUN61" s="154"/>
      <c r="AUO61" s="150"/>
      <c r="AUP61" s="151"/>
      <c r="AUQ61" s="152"/>
      <c r="AUR61" s="152"/>
      <c r="AUS61" s="153"/>
      <c r="AUT61" s="154"/>
      <c r="AUU61" s="150"/>
      <c r="AUV61" s="151"/>
      <c r="AUW61" s="152"/>
      <c r="AUX61" s="152"/>
      <c r="AUY61" s="153"/>
      <c r="AUZ61" s="154"/>
      <c r="AVA61" s="150"/>
      <c r="AVB61" s="151"/>
      <c r="AVC61" s="152"/>
      <c r="AVD61" s="152"/>
      <c r="AVE61" s="153"/>
      <c r="AVF61" s="154"/>
      <c r="AVG61" s="150"/>
      <c r="AVH61" s="151"/>
      <c r="AVI61" s="152"/>
      <c r="AVJ61" s="152"/>
      <c r="AVK61" s="153"/>
      <c r="AVL61" s="154"/>
      <c r="AVM61" s="150"/>
      <c r="AVN61" s="151"/>
      <c r="AVO61" s="152"/>
      <c r="AVP61" s="152"/>
      <c r="AVQ61" s="153"/>
      <c r="AVR61" s="154"/>
      <c r="AVS61" s="150"/>
      <c r="AVT61" s="151"/>
      <c r="AVU61" s="152"/>
      <c r="AVV61" s="152"/>
      <c r="AVW61" s="153"/>
      <c r="AVX61" s="154"/>
      <c r="AVY61" s="150"/>
      <c r="AVZ61" s="151"/>
      <c r="AWA61" s="152"/>
      <c r="AWB61" s="152"/>
      <c r="AWC61" s="153"/>
      <c r="AWD61" s="154"/>
      <c r="AWE61" s="150"/>
      <c r="AWF61" s="151"/>
      <c r="AWG61" s="152"/>
      <c r="AWH61" s="152"/>
      <c r="AWI61" s="153"/>
      <c r="AWJ61" s="154"/>
      <c r="AWK61" s="150"/>
      <c r="AWL61" s="151"/>
      <c r="AWM61" s="152"/>
      <c r="AWN61" s="152"/>
      <c r="AWO61" s="153"/>
      <c r="AWP61" s="154"/>
      <c r="AWQ61" s="150"/>
      <c r="AWR61" s="151"/>
      <c r="AWS61" s="152"/>
      <c r="AWT61" s="152"/>
      <c r="AWU61" s="153"/>
      <c r="AWV61" s="154"/>
      <c r="AWW61" s="150"/>
      <c r="AWX61" s="151"/>
      <c r="AWY61" s="152"/>
      <c r="AWZ61" s="152"/>
      <c r="AXA61" s="153"/>
      <c r="AXB61" s="154"/>
      <c r="AXC61" s="150"/>
      <c r="AXD61" s="151"/>
      <c r="AXE61" s="152"/>
      <c r="AXF61" s="152"/>
      <c r="AXG61" s="153"/>
      <c r="AXH61" s="154"/>
      <c r="AXI61" s="150"/>
      <c r="AXJ61" s="151"/>
      <c r="AXK61" s="152"/>
      <c r="AXL61" s="152"/>
      <c r="AXM61" s="153"/>
      <c r="AXN61" s="154"/>
      <c r="AXO61" s="150"/>
      <c r="AXP61" s="151"/>
      <c r="AXQ61" s="152"/>
      <c r="AXR61" s="152"/>
      <c r="AXS61" s="153"/>
      <c r="AXT61" s="154"/>
      <c r="AXU61" s="150"/>
      <c r="AXV61" s="151"/>
      <c r="AXW61" s="152"/>
      <c r="AXX61" s="152"/>
      <c r="AXY61" s="153"/>
      <c r="AXZ61" s="154"/>
      <c r="AYA61" s="150"/>
      <c r="AYB61" s="151"/>
      <c r="AYC61" s="152"/>
      <c r="AYD61" s="152"/>
      <c r="AYE61" s="153"/>
      <c r="AYF61" s="154"/>
      <c r="AYG61" s="150"/>
      <c r="AYH61" s="151"/>
      <c r="AYI61" s="152"/>
      <c r="AYJ61" s="152"/>
      <c r="AYK61" s="153"/>
      <c r="AYL61" s="154"/>
      <c r="AYM61" s="150"/>
      <c r="AYN61" s="151"/>
      <c r="AYO61" s="152"/>
      <c r="AYP61" s="152"/>
      <c r="AYQ61" s="153"/>
      <c r="AYR61" s="154"/>
      <c r="AYS61" s="150"/>
      <c r="AYT61" s="151"/>
      <c r="AYU61" s="152"/>
      <c r="AYV61" s="152"/>
      <c r="AYW61" s="153"/>
      <c r="AYX61" s="154"/>
      <c r="AYY61" s="150"/>
      <c r="AYZ61" s="151"/>
      <c r="AZA61" s="152"/>
      <c r="AZB61" s="152"/>
      <c r="AZC61" s="153"/>
      <c r="AZD61" s="154"/>
      <c r="AZE61" s="150"/>
      <c r="AZF61" s="151"/>
      <c r="AZG61" s="152"/>
      <c r="AZH61" s="152"/>
      <c r="AZI61" s="153"/>
      <c r="AZJ61" s="154"/>
      <c r="AZK61" s="150"/>
      <c r="AZL61" s="151"/>
      <c r="AZM61" s="152"/>
      <c r="AZN61" s="152"/>
      <c r="AZO61" s="153"/>
      <c r="AZP61" s="154"/>
      <c r="AZQ61" s="150"/>
      <c r="AZR61" s="151"/>
      <c r="AZS61" s="152"/>
      <c r="AZT61" s="152"/>
      <c r="AZU61" s="153"/>
      <c r="AZV61" s="154"/>
      <c r="AZW61" s="150"/>
      <c r="AZX61" s="151"/>
      <c r="AZY61" s="152"/>
      <c r="AZZ61" s="152"/>
      <c r="BAA61" s="153"/>
      <c r="BAB61" s="154"/>
      <c r="BAC61" s="150"/>
      <c r="BAD61" s="151"/>
      <c r="BAE61" s="152"/>
      <c r="BAF61" s="152"/>
      <c r="BAG61" s="153"/>
      <c r="BAH61" s="154"/>
      <c r="BAI61" s="150"/>
      <c r="BAJ61" s="151"/>
      <c r="BAK61" s="152"/>
      <c r="BAL61" s="152"/>
      <c r="BAM61" s="153"/>
      <c r="BAN61" s="154"/>
      <c r="BAO61" s="150"/>
      <c r="BAP61" s="151"/>
      <c r="BAQ61" s="152"/>
      <c r="BAR61" s="152"/>
      <c r="BAS61" s="153"/>
      <c r="BAT61" s="154"/>
      <c r="BAU61" s="150"/>
      <c r="BAV61" s="151"/>
      <c r="BAW61" s="152"/>
      <c r="BAX61" s="152"/>
      <c r="BAY61" s="153"/>
      <c r="BAZ61" s="154"/>
      <c r="BBA61" s="150"/>
      <c r="BBB61" s="151"/>
      <c r="BBC61" s="152"/>
      <c r="BBD61" s="152"/>
      <c r="BBE61" s="153"/>
      <c r="BBF61" s="154"/>
      <c r="BBG61" s="150"/>
      <c r="BBH61" s="151"/>
      <c r="BBI61" s="152"/>
      <c r="BBJ61" s="152"/>
      <c r="BBK61" s="153"/>
      <c r="BBL61" s="154"/>
      <c r="BBM61" s="150"/>
      <c r="BBN61" s="151"/>
      <c r="BBO61" s="152"/>
      <c r="BBP61" s="152"/>
      <c r="BBQ61" s="153"/>
      <c r="BBR61" s="154"/>
      <c r="BBS61" s="150"/>
      <c r="BBT61" s="151"/>
      <c r="BBU61" s="152"/>
      <c r="BBV61" s="152"/>
      <c r="BBW61" s="153"/>
      <c r="BBX61" s="154"/>
      <c r="BBY61" s="150"/>
      <c r="BBZ61" s="151"/>
      <c r="BCA61" s="152"/>
      <c r="BCB61" s="152"/>
      <c r="BCC61" s="153"/>
      <c r="BCD61" s="154"/>
      <c r="BCE61" s="150"/>
      <c r="BCF61" s="151"/>
      <c r="BCG61" s="152"/>
      <c r="BCH61" s="152"/>
      <c r="BCI61" s="153"/>
      <c r="BCJ61" s="154"/>
      <c r="BCK61" s="150"/>
      <c r="BCL61" s="151"/>
      <c r="BCM61" s="152"/>
      <c r="BCN61" s="152"/>
      <c r="BCO61" s="153"/>
      <c r="BCP61" s="154"/>
      <c r="BCQ61" s="150"/>
      <c r="BCR61" s="151"/>
      <c r="BCS61" s="152"/>
      <c r="BCT61" s="152"/>
      <c r="BCU61" s="153"/>
      <c r="BCV61" s="154"/>
      <c r="BCW61" s="150"/>
      <c r="BCX61" s="151"/>
      <c r="BCY61" s="152"/>
      <c r="BCZ61" s="152"/>
      <c r="BDA61" s="153"/>
      <c r="BDB61" s="154"/>
      <c r="BDC61" s="150"/>
      <c r="BDD61" s="151"/>
      <c r="BDE61" s="152"/>
      <c r="BDF61" s="152"/>
      <c r="BDG61" s="153"/>
      <c r="BDH61" s="154"/>
      <c r="BDI61" s="150"/>
      <c r="BDJ61" s="151"/>
      <c r="BDK61" s="152"/>
      <c r="BDL61" s="152"/>
      <c r="BDM61" s="153"/>
      <c r="BDN61" s="154"/>
      <c r="BDO61" s="150"/>
      <c r="BDP61" s="151"/>
      <c r="BDQ61" s="152"/>
      <c r="BDR61" s="152"/>
      <c r="BDS61" s="153"/>
      <c r="BDT61" s="154"/>
      <c r="BDU61" s="150"/>
      <c r="BDV61" s="151"/>
      <c r="BDW61" s="152"/>
      <c r="BDX61" s="152"/>
      <c r="BDY61" s="153"/>
      <c r="BDZ61" s="154"/>
      <c r="BEA61" s="150"/>
      <c r="BEB61" s="151"/>
      <c r="BEC61" s="152"/>
      <c r="BED61" s="152"/>
      <c r="BEE61" s="153"/>
      <c r="BEF61" s="154"/>
      <c r="BEG61" s="150"/>
      <c r="BEH61" s="151"/>
      <c r="BEI61" s="152"/>
      <c r="BEJ61" s="152"/>
      <c r="BEK61" s="153"/>
      <c r="BEL61" s="154"/>
      <c r="BEM61" s="150"/>
      <c r="BEN61" s="151"/>
      <c r="BEO61" s="152"/>
      <c r="BEP61" s="152"/>
      <c r="BEQ61" s="153"/>
      <c r="BER61" s="154"/>
      <c r="BES61" s="150"/>
      <c r="BET61" s="151"/>
      <c r="BEU61" s="152"/>
      <c r="BEV61" s="152"/>
      <c r="BEW61" s="153"/>
      <c r="BEX61" s="154"/>
      <c r="BEY61" s="150"/>
      <c r="BEZ61" s="151"/>
      <c r="BFA61" s="152"/>
      <c r="BFB61" s="152"/>
      <c r="BFC61" s="153"/>
      <c r="BFD61" s="154"/>
      <c r="BFE61" s="150"/>
      <c r="BFF61" s="151"/>
      <c r="BFG61" s="152"/>
      <c r="BFH61" s="152"/>
      <c r="BFI61" s="153"/>
      <c r="BFJ61" s="154"/>
      <c r="BFK61" s="150"/>
      <c r="BFL61" s="151"/>
      <c r="BFM61" s="152"/>
      <c r="BFN61" s="152"/>
      <c r="BFO61" s="153"/>
      <c r="BFP61" s="154"/>
      <c r="BFQ61" s="150"/>
      <c r="BFR61" s="151"/>
      <c r="BFS61" s="152"/>
      <c r="BFT61" s="152"/>
      <c r="BFU61" s="153"/>
      <c r="BFV61" s="154"/>
      <c r="BFW61" s="150"/>
      <c r="BFX61" s="151"/>
      <c r="BFY61" s="152"/>
      <c r="BFZ61" s="152"/>
      <c r="BGA61" s="153"/>
      <c r="BGB61" s="154"/>
      <c r="BGC61" s="150"/>
      <c r="BGD61" s="151"/>
      <c r="BGE61" s="152"/>
      <c r="BGF61" s="152"/>
      <c r="BGG61" s="153"/>
      <c r="BGH61" s="154"/>
      <c r="BGI61" s="150"/>
      <c r="BGJ61" s="151"/>
      <c r="BGK61" s="152"/>
      <c r="BGL61" s="152"/>
      <c r="BGM61" s="153"/>
      <c r="BGN61" s="154"/>
      <c r="BGO61" s="150"/>
      <c r="BGP61" s="151"/>
      <c r="BGQ61" s="152"/>
      <c r="BGR61" s="152"/>
      <c r="BGS61" s="153"/>
      <c r="BGT61" s="154"/>
      <c r="BGU61" s="150"/>
      <c r="BGV61" s="151"/>
      <c r="BGW61" s="152"/>
      <c r="BGX61" s="152"/>
      <c r="BGY61" s="153"/>
      <c r="BGZ61" s="154"/>
      <c r="BHA61" s="150"/>
      <c r="BHB61" s="151"/>
      <c r="BHC61" s="152"/>
      <c r="BHD61" s="152"/>
      <c r="BHE61" s="153"/>
      <c r="BHF61" s="154"/>
      <c r="BHG61" s="150"/>
      <c r="BHH61" s="151"/>
      <c r="BHI61" s="152"/>
      <c r="BHJ61" s="152"/>
      <c r="BHK61" s="153"/>
      <c r="BHL61" s="154"/>
      <c r="BHM61" s="150"/>
      <c r="BHN61" s="151"/>
      <c r="BHO61" s="152"/>
      <c r="BHP61" s="152"/>
      <c r="BHQ61" s="153"/>
      <c r="BHR61" s="154"/>
      <c r="BHS61" s="150"/>
      <c r="BHT61" s="151"/>
      <c r="BHU61" s="152"/>
      <c r="BHV61" s="152"/>
      <c r="BHW61" s="153"/>
      <c r="BHX61" s="154"/>
      <c r="BHY61" s="150"/>
      <c r="BHZ61" s="151"/>
      <c r="BIA61" s="152"/>
      <c r="BIB61" s="152"/>
      <c r="BIC61" s="153"/>
      <c r="BID61" s="154"/>
      <c r="BIE61" s="150"/>
      <c r="BIF61" s="151"/>
      <c r="BIG61" s="152"/>
      <c r="BIH61" s="152"/>
      <c r="BII61" s="153"/>
      <c r="BIJ61" s="154"/>
      <c r="BIK61" s="150"/>
      <c r="BIL61" s="151"/>
      <c r="BIM61" s="152"/>
      <c r="BIN61" s="152"/>
      <c r="BIO61" s="153"/>
      <c r="BIP61" s="154"/>
      <c r="BIQ61" s="150"/>
      <c r="BIR61" s="151"/>
      <c r="BIS61" s="152"/>
      <c r="BIT61" s="152"/>
      <c r="BIU61" s="153"/>
      <c r="BIV61" s="154"/>
      <c r="BIW61" s="150"/>
      <c r="BIX61" s="151"/>
      <c r="BIY61" s="152"/>
      <c r="BIZ61" s="152"/>
      <c r="BJA61" s="153"/>
      <c r="BJB61" s="154"/>
      <c r="BJC61" s="150"/>
      <c r="BJD61" s="151"/>
      <c r="BJE61" s="152"/>
      <c r="BJF61" s="152"/>
      <c r="BJG61" s="153"/>
      <c r="BJH61" s="154"/>
      <c r="BJI61" s="150"/>
      <c r="BJJ61" s="151"/>
      <c r="BJK61" s="152"/>
      <c r="BJL61" s="152"/>
      <c r="BJM61" s="153"/>
      <c r="BJN61" s="154"/>
      <c r="BJO61" s="150"/>
      <c r="BJP61" s="151"/>
      <c r="BJQ61" s="152"/>
      <c r="BJR61" s="152"/>
      <c r="BJS61" s="153"/>
      <c r="BJT61" s="154"/>
      <c r="BJU61" s="150"/>
      <c r="BJV61" s="151"/>
      <c r="BJW61" s="152"/>
      <c r="BJX61" s="152"/>
      <c r="BJY61" s="153"/>
      <c r="BJZ61" s="154"/>
      <c r="BKA61" s="150"/>
      <c r="BKB61" s="151"/>
      <c r="BKC61" s="152"/>
      <c r="BKD61" s="152"/>
      <c r="BKE61" s="153"/>
      <c r="BKF61" s="154"/>
      <c r="BKG61" s="150"/>
      <c r="BKH61" s="151"/>
      <c r="BKI61" s="152"/>
      <c r="BKJ61" s="152"/>
      <c r="BKK61" s="153"/>
      <c r="BKL61" s="154"/>
      <c r="BKM61" s="150"/>
      <c r="BKN61" s="151"/>
      <c r="BKO61" s="152"/>
      <c r="BKP61" s="152"/>
      <c r="BKQ61" s="153"/>
      <c r="BKR61" s="154"/>
      <c r="BKS61" s="150"/>
      <c r="BKT61" s="151"/>
      <c r="BKU61" s="152"/>
      <c r="BKV61" s="152"/>
      <c r="BKW61" s="153"/>
      <c r="BKX61" s="154"/>
      <c r="BKY61" s="150"/>
      <c r="BKZ61" s="151"/>
      <c r="BLA61" s="152"/>
      <c r="BLB61" s="152"/>
      <c r="BLC61" s="153"/>
      <c r="BLD61" s="154"/>
      <c r="BLE61" s="150"/>
      <c r="BLF61" s="151"/>
      <c r="BLG61" s="152"/>
      <c r="BLH61" s="152"/>
      <c r="BLI61" s="153"/>
      <c r="BLJ61" s="154"/>
      <c r="BLK61" s="150"/>
      <c r="BLL61" s="151"/>
      <c r="BLM61" s="152"/>
      <c r="BLN61" s="152"/>
      <c r="BLO61" s="153"/>
      <c r="BLP61" s="154"/>
      <c r="BLQ61" s="150"/>
      <c r="BLR61" s="151"/>
      <c r="BLS61" s="152"/>
      <c r="BLT61" s="152"/>
      <c r="BLU61" s="153"/>
      <c r="BLV61" s="154"/>
      <c r="BLW61" s="150"/>
      <c r="BLX61" s="151"/>
      <c r="BLY61" s="152"/>
      <c r="BLZ61" s="152"/>
      <c r="BMA61" s="153"/>
      <c r="BMB61" s="154"/>
      <c r="BMC61" s="150"/>
      <c r="BMD61" s="151"/>
      <c r="BME61" s="152"/>
      <c r="BMF61" s="152"/>
      <c r="BMG61" s="153"/>
      <c r="BMH61" s="154"/>
      <c r="BMI61" s="150"/>
      <c r="BMJ61" s="151"/>
      <c r="BMK61" s="152"/>
      <c r="BML61" s="152"/>
      <c r="BMM61" s="153"/>
      <c r="BMN61" s="154"/>
      <c r="BMO61" s="150"/>
      <c r="BMP61" s="151"/>
      <c r="BMQ61" s="152"/>
      <c r="BMR61" s="152"/>
      <c r="BMS61" s="153"/>
      <c r="BMT61" s="154"/>
      <c r="BMU61" s="150"/>
      <c r="BMV61" s="151"/>
      <c r="BMW61" s="152"/>
      <c r="BMX61" s="152"/>
      <c r="BMY61" s="153"/>
      <c r="BMZ61" s="154"/>
      <c r="BNA61" s="150"/>
      <c r="BNB61" s="151"/>
      <c r="BNC61" s="152"/>
      <c r="BND61" s="152"/>
      <c r="BNE61" s="153"/>
      <c r="BNF61" s="154"/>
      <c r="BNG61" s="150"/>
      <c r="BNH61" s="151"/>
      <c r="BNI61" s="152"/>
      <c r="BNJ61" s="152"/>
      <c r="BNK61" s="153"/>
      <c r="BNL61" s="154"/>
      <c r="BNM61" s="150"/>
      <c r="BNN61" s="151"/>
      <c r="BNO61" s="152"/>
      <c r="BNP61" s="152"/>
      <c r="BNQ61" s="153"/>
      <c r="BNR61" s="154"/>
      <c r="BNS61" s="150"/>
      <c r="BNT61" s="151"/>
      <c r="BNU61" s="152"/>
      <c r="BNV61" s="152"/>
      <c r="BNW61" s="153"/>
      <c r="BNX61" s="154"/>
      <c r="BNY61" s="150"/>
      <c r="BNZ61" s="151"/>
      <c r="BOA61" s="152"/>
      <c r="BOB61" s="152"/>
      <c r="BOC61" s="153"/>
      <c r="BOD61" s="154"/>
      <c r="BOE61" s="150"/>
      <c r="BOF61" s="151"/>
      <c r="BOG61" s="152"/>
      <c r="BOH61" s="152"/>
      <c r="BOI61" s="153"/>
      <c r="BOJ61" s="154"/>
      <c r="BOK61" s="150"/>
      <c r="BOL61" s="151"/>
      <c r="BOM61" s="152"/>
      <c r="BON61" s="152"/>
      <c r="BOO61" s="153"/>
      <c r="BOP61" s="154"/>
      <c r="BOQ61" s="150"/>
      <c r="BOR61" s="151"/>
      <c r="BOS61" s="152"/>
      <c r="BOT61" s="152"/>
      <c r="BOU61" s="153"/>
      <c r="BOV61" s="154"/>
      <c r="BOW61" s="150"/>
      <c r="BOX61" s="151"/>
      <c r="BOY61" s="152"/>
      <c r="BOZ61" s="152"/>
      <c r="BPA61" s="153"/>
      <c r="BPB61" s="154"/>
      <c r="BPC61" s="150"/>
      <c r="BPD61" s="151"/>
      <c r="BPE61" s="152"/>
      <c r="BPF61" s="152"/>
      <c r="BPG61" s="153"/>
      <c r="BPH61" s="154"/>
      <c r="BPI61" s="150"/>
      <c r="BPJ61" s="151"/>
      <c r="BPK61" s="152"/>
      <c r="BPL61" s="152"/>
      <c r="BPM61" s="153"/>
      <c r="BPN61" s="154"/>
      <c r="BPO61" s="150"/>
      <c r="BPP61" s="151"/>
      <c r="BPQ61" s="152"/>
      <c r="BPR61" s="152"/>
      <c r="BPS61" s="153"/>
      <c r="BPT61" s="154"/>
      <c r="BPU61" s="150"/>
      <c r="BPV61" s="151"/>
      <c r="BPW61" s="152"/>
      <c r="BPX61" s="152"/>
      <c r="BPY61" s="153"/>
      <c r="BPZ61" s="154"/>
      <c r="BQA61" s="150"/>
      <c r="BQB61" s="151"/>
      <c r="BQC61" s="152"/>
      <c r="BQD61" s="152"/>
      <c r="BQE61" s="153"/>
      <c r="BQF61" s="154"/>
      <c r="BQG61" s="150"/>
      <c r="BQH61" s="151"/>
      <c r="BQI61" s="152"/>
      <c r="BQJ61" s="152"/>
      <c r="BQK61" s="153"/>
      <c r="BQL61" s="154"/>
      <c r="BQM61" s="150"/>
      <c r="BQN61" s="151"/>
      <c r="BQO61" s="152"/>
      <c r="BQP61" s="152"/>
      <c r="BQQ61" s="153"/>
      <c r="BQR61" s="154"/>
      <c r="BQS61" s="150"/>
      <c r="BQT61" s="151"/>
      <c r="BQU61" s="152"/>
      <c r="BQV61" s="152"/>
      <c r="BQW61" s="153"/>
      <c r="BQX61" s="154"/>
      <c r="BQY61" s="150"/>
      <c r="BQZ61" s="151"/>
      <c r="BRA61" s="152"/>
      <c r="BRB61" s="152"/>
      <c r="BRC61" s="153"/>
      <c r="BRD61" s="154"/>
      <c r="BRE61" s="150"/>
      <c r="BRF61" s="151"/>
      <c r="BRG61" s="152"/>
      <c r="BRH61" s="152"/>
      <c r="BRI61" s="153"/>
      <c r="BRJ61" s="154"/>
      <c r="BRK61" s="150"/>
      <c r="BRL61" s="151"/>
      <c r="BRM61" s="152"/>
      <c r="BRN61" s="152"/>
      <c r="BRO61" s="153"/>
      <c r="BRP61" s="154"/>
      <c r="BRQ61" s="150"/>
      <c r="BRR61" s="151"/>
      <c r="BRS61" s="152"/>
      <c r="BRT61" s="152"/>
      <c r="BRU61" s="153"/>
      <c r="BRV61" s="154"/>
      <c r="BRW61" s="150"/>
      <c r="BRX61" s="151"/>
      <c r="BRY61" s="152"/>
      <c r="BRZ61" s="152"/>
      <c r="BSA61" s="153"/>
      <c r="BSB61" s="154"/>
      <c r="BSC61" s="150"/>
      <c r="BSD61" s="151"/>
      <c r="BSE61" s="152"/>
      <c r="BSF61" s="152"/>
      <c r="BSG61" s="153"/>
      <c r="BSH61" s="154"/>
      <c r="BSI61" s="150"/>
      <c r="BSJ61" s="151"/>
      <c r="BSK61" s="152"/>
      <c r="BSL61" s="152"/>
      <c r="BSM61" s="153"/>
      <c r="BSN61" s="154"/>
      <c r="BSO61" s="150"/>
      <c r="BSP61" s="151"/>
      <c r="BSQ61" s="152"/>
      <c r="BSR61" s="152"/>
      <c r="BSS61" s="153"/>
      <c r="BST61" s="154"/>
      <c r="BSU61" s="150"/>
      <c r="BSV61" s="151"/>
      <c r="BSW61" s="152"/>
      <c r="BSX61" s="152"/>
      <c r="BSY61" s="153"/>
      <c r="BSZ61" s="154"/>
      <c r="BTA61" s="150"/>
      <c r="BTB61" s="151"/>
      <c r="BTC61" s="152"/>
      <c r="BTD61" s="152"/>
      <c r="BTE61" s="153"/>
      <c r="BTF61" s="154"/>
      <c r="BTG61" s="150"/>
      <c r="BTH61" s="151"/>
      <c r="BTI61" s="152"/>
      <c r="BTJ61" s="152"/>
      <c r="BTK61" s="153"/>
      <c r="BTL61" s="154"/>
      <c r="BTM61" s="150"/>
      <c r="BTN61" s="151"/>
      <c r="BTO61" s="152"/>
      <c r="BTP61" s="152"/>
      <c r="BTQ61" s="153"/>
      <c r="BTR61" s="154"/>
      <c r="BTS61" s="150"/>
      <c r="BTT61" s="151"/>
      <c r="BTU61" s="152"/>
      <c r="BTV61" s="152"/>
      <c r="BTW61" s="153"/>
      <c r="BTX61" s="154"/>
      <c r="BTY61" s="150"/>
      <c r="BTZ61" s="151"/>
      <c r="BUA61" s="152"/>
      <c r="BUB61" s="152"/>
      <c r="BUC61" s="153"/>
      <c r="BUD61" s="154"/>
      <c r="BUE61" s="150"/>
      <c r="BUF61" s="151"/>
      <c r="BUG61" s="152"/>
      <c r="BUH61" s="152"/>
      <c r="BUI61" s="153"/>
      <c r="BUJ61" s="154"/>
      <c r="BUK61" s="150"/>
      <c r="BUL61" s="151"/>
      <c r="BUM61" s="152"/>
      <c r="BUN61" s="152"/>
      <c r="BUO61" s="153"/>
      <c r="BUP61" s="154"/>
      <c r="BUQ61" s="150"/>
      <c r="BUR61" s="151"/>
      <c r="BUS61" s="152"/>
      <c r="BUT61" s="152"/>
      <c r="BUU61" s="153"/>
      <c r="BUV61" s="154"/>
      <c r="BUW61" s="150"/>
      <c r="BUX61" s="151"/>
      <c r="BUY61" s="152"/>
      <c r="BUZ61" s="152"/>
      <c r="BVA61" s="153"/>
      <c r="BVB61" s="154"/>
      <c r="BVC61" s="150"/>
      <c r="BVD61" s="151"/>
      <c r="BVE61" s="152"/>
      <c r="BVF61" s="152"/>
      <c r="BVG61" s="153"/>
      <c r="BVH61" s="154"/>
      <c r="BVI61" s="150"/>
      <c r="BVJ61" s="151"/>
      <c r="BVK61" s="152"/>
      <c r="BVL61" s="152"/>
      <c r="BVM61" s="153"/>
      <c r="BVN61" s="154"/>
      <c r="BVO61" s="150"/>
      <c r="BVP61" s="151"/>
      <c r="BVQ61" s="152"/>
      <c r="BVR61" s="152"/>
      <c r="BVS61" s="153"/>
      <c r="BVT61" s="154"/>
      <c r="BVU61" s="150"/>
      <c r="BVV61" s="151"/>
      <c r="BVW61" s="152"/>
      <c r="BVX61" s="152"/>
      <c r="BVY61" s="153"/>
      <c r="BVZ61" s="154"/>
      <c r="BWA61" s="150"/>
      <c r="BWB61" s="151"/>
      <c r="BWC61" s="152"/>
      <c r="BWD61" s="152"/>
      <c r="BWE61" s="153"/>
      <c r="BWF61" s="154"/>
      <c r="BWG61" s="150"/>
      <c r="BWH61" s="151"/>
      <c r="BWI61" s="152"/>
      <c r="BWJ61" s="152"/>
      <c r="BWK61" s="153"/>
      <c r="BWL61" s="154"/>
      <c r="BWM61" s="150"/>
      <c r="BWN61" s="151"/>
      <c r="BWO61" s="152"/>
      <c r="BWP61" s="152"/>
      <c r="BWQ61" s="153"/>
      <c r="BWR61" s="154"/>
      <c r="BWS61" s="150"/>
      <c r="BWT61" s="151"/>
      <c r="BWU61" s="152"/>
      <c r="BWV61" s="152"/>
      <c r="BWW61" s="153"/>
      <c r="BWX61" s="154"/>
      <c r="BWY61" s="150"/>
      <c r="BWZ61" s="151"/>
      <c r="BXA61" s="152"/>
      <c r="BXB61" s="152"/>
      <c r="BXC61" s="153"/>
      <c r="BXD61" s="154"/>
      <c r="BXE61" s="150"/>
      <c r="BXF61" s="151"/>
      <c r="BXG61" s="152"/>
      <c r="BXH61" s="152"/>
      <c r="BXI61" s="153"/>
      <c r="BXJ61" s="154"/>
      <c r="BXK61" s="150"/>
      <c r="BXL61" s="151"/>
      <c r="BXM61" s="152"/>
      <c r="BXN61" s="152"/>
      <c r="BXO61" s="153"/>
      <c r="BXP61" s="154"/>
      <c r="BXQ61" s="150"/>
      <c r="BXR61" s="151"/>
      <c r="BXS61" s="152"/>
      <c r="BXT61" s="152"/>
      <c r="BXU61" s="153"/>
      <c r="BXV61" s="154"/>
      <c r="BXW61" s="150"/>
      <c r="BXX61" s="151"/>
      <c r="BXY61" s="152"/>
      <c r="BXZ61" s="152"/>
      <c r="BYA61" s="153"/>
      <c r="BYB61" s="154"/>
      <c r="BYC61" s="150"/>
      <c r="BYD61" s="151"/>
      <c r="BYE61" s="152"/>
      <c r="BYF61" s="152"/>
      <c r="BYG61" s="153"/>
      <c r="BYH61" s="154"/>
      <c r="BYI61" s="150"/>
      <c r="BYJ61" s="151"/>
      <c r="BYK61" s="152"/>
      <c r="BYL61" s="152"/>
      <c r="BYM61" s="153"/>
      <c r="BYN61" s="154"/>
      <c r="BYO61" s="150"/>
      <c r="BYP61" s="151"/>
      <c r="BYQ61" s="152"/>
      <c r="BYR61" s="152"/>
      <c r="BYS61" s="153"/>
      <c r="BYT61" s="154"/>
      <c r="BYU61" s="150"/>
      <c r="BYV61" s="151"/>
      <c r="BYW61" s="152"/>
      <c r="BYX61" s="152"/>
      <c r="BYY61" s="153"/>
      <c r="BYZ61" s="154"/>
      <c r="BZA61" s="150"/>
      <c r="BZB61" s="151"/>
      <c r="BZC61" s="152"/>
      <c r="BZD61" s="152"/>
      <c r="BZE61" s="153"/>
      <c r="BZF61" s="154"/>
      <c r="BZG61" s="150"/>
      <c r="BZH61" s="151"/>
      <c r="BZI61" s="152"/>
      <c r="BZJ61" s="152"/>
      <c r="BZK61" s="153"/>
      <c r="BZL61" s="154"/>
      <c r="BZM61" s="150"/>
      <c r="BZN61" s="151"/>
      <c r="BZO61" s="152"/>
      <c r="BZP61" s="152"/>
      <c r="BZQ61" s="153"/>
      <c r="BZR61" s="154"/>
      <c r="BZS61" s="150"/>
      <c r="BZT61" s="151"/>
      <c r="BZU61" s="152"/>
      <c r="BZV61" s="152"/>
      <c r="BZW61" s="153"/>
      <c r="BZX61" s="154"/>
      <c r="BZY61" s="150"/>
      <c r="BZZ61" s="151"/>
      <c r="CAA61" s="152"/>
      <c r="CAB61" s="152"/>
      <c r="CAC61" s="153"/>
      <c r="CAD61" s="154"/>
      <c r="CAE61" s="150"/>
      <c r="CAF61" s="151"/>
      <c r="CAG61" s="152"/>
      <c r="CAH61" s="152"/>
      <c r="CAI61" s="153"/>
      <c r="CAJ61" s="154"/>
      <c r="CAK61" s="150"/>
      <c r="CAL61" s="151"/>
      <c r="CAM61" s="152"/>
      <c r="CAN61" s="152"/>
      <c r="CAO61" s="153"/>
      <c r="CAP61" s="154"/>
      <c r="CAQ61" s="150"/>
      <c r="CAR61" s="151"/>
      <c r="CAS61" s="152"/>
      <c r="CAT61" s="152"/>
      <c r="CAU61" s="153"/>
      <c r="CAV61" s="154"/>
      <c r="CAW61" s="150"/>
      <c r="CAX61" s="151"/>
      <c r="CAY61" s="152"/>
      <c r="CAZ61" s="152"/>
      <c r="CBA61" s="153"/>
      <c r="CBB61" s="154"/>
      <c r="CBC61" s="150"/>
      <c r="CBD61" s="151"/>
      <c r="CBE61" s="152"/>
      <c r="CBF61" s="152"/>
      <c r="CBG61" s="153"/>
      <c r="CBH61" s="154"/>
      <c r="CBI61" s="150"/>
      <c r="CBJ61" s="151"/>
      <c r="CBK61" s="152"/>
      <c r="CBL61" s="152"/>
      <c r="CBM61" s="153"/>
      <c r="CBN61" s="154"/>
      <c r="CBO61" s="150"/>
      <c r="CBP61" s="151"/>
      <c r="CBQ61" s="152"/>
      <c r="CBR61" s="152"/>
      <c r="CBS61" s="153"/>
      <c r="CBT61" s="154"/>
      <c r="CBU61" s="150"/>
      <c r="CBV61" s="151"/>
      <c r="CBW61" s="152"/>
      <c r="CBX61" s="152"/>
      <c r="CBY61" s="153"/>
      <c r="CBZ61" s="154"/>
      <c r="CCA61" s="150"/>
      <c r="CCB61" s="151"/>
      <c r="CCC61" s="152"/>
      <c r="CCD61" s="152"/>
      <c r="CCE61" s="153"/>
      <c r="CCF61" s="154"/>
      <c r="CCG61" s="150"/>
      <c r="CCH61" s="151"/>
      <c r="CCI61" s="152"/>
      <c r="CCJ61" s="152"/>
      <c r="CCK61" s="153"/>
      <c r="CCL61" s="154"/>
      <c r="CCM61" s="150"/>
      <c r="CCN61" s="151"/>
      <c r="CCO61" s="152"/>
      <c r="CCP61" s="152"/>
      <c r="CCQ61" s="153"/>
      <c r="CCR61" s="154"/>
      <c r="CCS61" s="150"/>
      <c r="CCT61" s="151"/>
      <c r="CCU61" s="152"/>
      <c r="CCV61" s="152"/>
      <c r="CCW61" s="153"/>
      <c r="CCX61" s="154"/>
      <c r="CCY61" s="150"/>
      <c r="CCZ61" s="151"/>
      <c r="CDA61" s="152"/>
      <c r="CDB61" s="152"/>
      <c r="CDC61" s="153"/>
      <c r="CDD61" s="154"/>
      <c r="CDE61" s="150"/>
      <c r="CDF61" s="151"/>
      <c r="CDG61" s="152"/>
      <c r="CDH61" s="152"/>
      <c r="CDI61" s="153"/>
      <c r="CDJ61" s="154"/>
      <c r="CDK61" s="150"/>
      <c r="CDL61" s="151"/>
      <c r="CDM61" s="152"/>
      <c r="CDN61" s="152"/>
      <c r="CDO61" s="153"/>
      <c r="CDP61" s="154"/>
      <c r="CDQ61" s="150"/>
      <c r="CDR61" s="151"/>
      <c r="CDS61" s="152"/>
      <c r="CDT61" s="152"/>
      <c r="CDU61" s="153"/>
      <c r="CDV61" s="154"/>
      <c r="CDW61" s="150"/>
      <c r="CDX61" s="151"/>
      <c r="CDY61" s="152"/>
      <c r="CDZ61" s="152"/>
      <c r="CEA61" s="153"/>
      <c r="CEB61" s="154"/>
      <c r="CEC61" s="150"/>
      <c r="CED61" s="151"/>
      <c r="CEE61" s="152"/>
      <c r="CEF61" s="152"/>
      <c r="CEG61" s="153"/>
      <c r="CEH61" s="154"/>
      <c r="CEI61" s="150"/>
      <c r="CEJ61" s="151"/>
      <c r="CEK61" s="152"/>
      <c r="CEL61" s="152"/>
      <c r="CEM61" s="153"/>
      <c r="CEN61" s="154"/>
      <c r="CEO61" s="150"/>
      <c r="CEP61" s="151"/>
      <c r="CEQ61" s="152"/>
      <c r="CER61" s="152"/>
      <c r="CES61" s="153"/>
      <c r="CET61" s="154"/>
      <c r="CEU61" s="150"/>
      <c r="CEV61" s="151"/>
      <c r="CEW61" s="152"/>
      <c r="CEX61" s="152"/>
      <c r="CEY61" s="153"/>
      <c r="CEZ61" s="154"/>
      <c r="CFA61" s="150"/>
      <c r="CFB61" s="151"/>
      <c r="CFC61" s="152"/>
      <c r="CFD61" s="152"/>
      <c r="CFE61" s="153"/>
      <c r="CFF61" s="154"/>
      <c r="CFG61" s="150"/>
      <c r="CFH61" s="151"/>
      <c r="CFI61" s="152"/>
      <c r="CFJ61" s="152"/>
      <c r="CFK61" s="153"/>
      <c r="CFL61" s="154"/>
      <c r="CFM61" s="150"/>
      <c r="CFN61" s="151"/>
      <c r="CFO61" s="152"/>
      <c r="CFP61" s="152"/>
      <c r="CFQ61" s="153"/>
      <c r="CFR61" s="154"/>
      <c r="CFS61" s="150"/>
      <c r="CFT61" s="151"/>
      <c r="CFU61" s="152"/>
      <c r="CFV61" s="152"/>
      <c r="CFW61" s="153"/>
      <c r="CFX61" s="154"/>
      <c r="CFY61" s="150"/>
      <c r="CFZ61" s="151"/>
      <c r="CGA61" s="152"/>
      <c r="CGB61" s="152"/>
      <c r="CGC61" s="153"/>
      <c r="CGD61" s="154"/>
      <c r="CGE61" s="150"/>
      <c r="CGF61" s="151"/>
      <c r="CGG61" s="152"/>
      <c r="CGH61" s="152"/>
      <c r="CGI61" s="153"/>
      <c r="CGJ61" s="154"/>
      <c r="CGK61" s="150"/>
      <c r="CGL61" s="151"/>
      <c r="CGM61" s="152"/>
      <c r="CGN61" s="152"/>
      <c r="CGO61" s="153"/>
      <c r="CGP61" s="154"/>
      <c r="CGQ61" s="150"/>
      <c r="CGR61" s="151"/>
      <c r="CGS61" s="152"/>
      <c r="CGT61" s="152"/>
      <c r="CGU61" s="153"/>
      <c r="CGV61" s="154"/>
      <c r="CGW61" s="150"/>
      <c r="CGX61" s="151"/>
      <c r="CGY61" s="152"/>
      <c r="CGZ61" s="152"/>
      <c r="CHA61" s="153"/>
      <c r="CHB61" s="154"/>
      <c r="CHC61" s="150"/>
      <c r="CHD61" s="151"/>
      <c r="CHE61" s="152"/>
      <c r="CHF61" s="152"/>
      <c r="CHG61" s="153"/>
      <c r="CHH61" s="154"/>
      <c r="CHI61" s="150"/>
      <c r="CHJ61" s="151"/>
      <c r="CHK61" s="152"/>
      <c r="CHL61" s="152"/>
      <c r="CHM61" s="153"/>
      <c r="CHN61" s="154"/>
      <c r="CHO61" s="150"/>
      <c r="CHP61" s="151"/>
      <c r="CHQ61" s="152"/>
      <c r="CHR61" s="152"/>
      <c r="CHS61" s="153"/>
      <c r="CHT61" s="154"/>
      <c r="CHU61" s="150"/>
      <c r="CHV61" s="151"/>
      <c r="CHW61" s="152"/>
      <c r="CHX61" s="152"/>
      <c r="CHY61" s="153"/>
      <c r="CHZ61" s="154"/>
      <c r="CIA61" s="150"/>
      <c r="CIB61" s="151"/>
      <c r="CIC61" s="152"/>
      <c r="CID61" s="152"/>
      <c r="CIE61" s="153"/>
      <c r="CIF61" s="154"/>
      <c r="CIG61" s="150"/>
      <c r="CIH61" s="151"/>
      <c r="CII61" s="152"/>
      <c r="CIJ61" s="152"/>
      <c r="CIK61" s="153"/>
      <c r="CIL61" s="154"/>
      <c r="CIM61" s="150"/>
      <c r="CIN61" s="151"/>
      <c r="CIO61" s="152"/>
      <c r="CIP61" s="152"/>
      <c r="CIQ61" s="153"/>
      <c r="CIR61" s="154"/>
      <c r="CIS61" s="150"/>
      <c r="CIT61" s="151"/>
      <c r="CIU61" s="152"/>
      <c r="CIV61" s="152"/>
      <c r="CIW61" s="153"/>
      <c r="CIX61" s="154"/>
      <c r="CIY61" s="150"/>
      <c r="CIZ61" s="151"/>
      <c r="CJA61" s="152"/>
      <c r="CJB61" s="152"/>
      <c r="CJC61" s="153"/>
      <c r="CJD61" s="154"/>
      <c r="CJE61" s="150"/>
      <c r="CJF61" s="151"/>
      <c r="CJG61" s="152"/>
      <c r="CJH61" s="152"/>
      <c r="CJI61" s="153"/>
      <c r="CJJ61" s="154"/>
      <c r="CJK61" s="150"/>
      <c r="CJL61" s="151"/>
      <c r="CJM61" s="152"/>
      <c r="CJN61" s="152"/>
      <c r="CJO61" s="153"/>
      <c r="CJP61" s="154"/>
      <c r="CJQ61" s="150"/>
      <c r="CJR61" s="151"/>
      <c r="CJS61" s="152"/>
      <c r="CJT61" s="152"/>
      <c r="CJU61" s="153"/>
      <c r="CJV61" s="154"/>
      <c r="CJW61" s="150"/>
      <c r="CJX61" s="151"/>
      <c r="CJY61" s="152"/>
      <c r="CJZ61" s="152"/>
      <c r="CKA61" s="153"/>
      <c r="CKB61" s="154"/>
      <c r="CKC61" s="150"/>
      <c r="CKD61" s="151"/>
      <c r="CKE61" s="152"/>
      <c r="CKF61" s="152"/>
      <c r="CKG61" s="153"/>
      <c r="CKH61" s="154"/>
      <c r="CKI61" s="150"/>
      <c r="CKJ61" s="151"/>
      <c r="CKK61" s="152"/>
      <c r="CKL61" s="152"/>
      <c r="CKM61" s="153"/>
      <c r="CKN61" s="154"/>
      <c r="CKO61" s="150"/>
      <c r="CKP61" s="151"/>
      <c r="CKQ61" s="152"/>
      <c r="CKR61" s="152"/>
      <c r="CKS61" s="153"/>
      <c r="CKT61" s="154"/>
      <c r="CKU61" s="150"/>
      <c r="CKV61" s="151"/>
      <c r="CKW61" s="152"/>
      <c r="CKX61" s="152"/>
      <c r="CKY61" s="153"/>
      <c r="CKZ61" s="154"/>
      <c r="CLA61" s="150"/>
      <c r="CLB61" s="151"/>
      <c r="CLC61" s="152"/>
      <c r="CLD61" s="152"/>
      <c r="CLE61" s="153"/>
      <c r="CLF61" s="154"/>
      <c r="CLG61" s="150"/>
      <c r="CLH61" s="151"/>
      <c r="CLI61" s="152"/>
      <c r="CLJ61" s="152"/>
      <c r="CLK61" s="153"/>
      <c r="CLL61" s="154"/>
      <c r="CLM61" s="150"/>
      <c r="CLN61" s="151"/>
      <c r="CLO61" s="152"/>
      <c r="CLP61" s="152"/>
      <c r="CLQ61" s="153"/>
      <c r="CLR61" s="154"/>
      <c r="CLS61" s="150"/>
      <c r="CLT61" s="151"/>
      <c r="CLU61" s="152"/>
      <c r="CLV61" s="152"/>
      <c r="CLW61" s="153"/>
      <c r="CLX61" s="154"/>
      <c r="CLY61" s="150"/>
      <c r="CLZ61" s="151"/>
      <c r="CMA61" s="152"/>
      <c r="CMB61" s="152"/>
      <c r="CMC61" s="153"/>
      <c r="CMD61" s="154"/>
      <c r="CME61" s="150"/>
      <c r="CMF61" s="151"/>
      <c r="CMG61" s="152"/>
      <c r="CMH61" s="152"/>
      <c r="CMI61" s="153"/>
      <c r="CMJ61" s="154"/>
      <c r="CMK61" s="150"/>
      <c r="CML61" s="151"/>
      <c r="CMM61" s="152"/>
      <c r="CMN61" s="152"/>
      <c r="CMO61" s="153"/>
      <c r="CMP61" s="154"/>
      <c r="CMQ61" s="150"/>
      <c r="CMR61" s="151"/>
      <c r="CMS61" s="152"/>
      <c r="CMT61" s="152"/>
      <c r="CMU61" s="153"/>
      <c r="CMV61" s="154"/>
      <c r="CMW61" s="150"/>
      <c r="CMX61" s="151"/>
      <c r="CMY61" s="152"/>
      <c r="CMZ61" s="152"/>
      <c r="CNA61" s="153"/>
      <c r="CNB61" s="154"/>
      <c r="CNC61" s="150"/>
      <c r="CND61" s="151"/>
      <c r="CNE61" s="152"/>
      <c r="CNF61" s="152"/>
      <c r="CNG61" s="153"/>
      <c r="CNH61" s="154"/>
      <c r="CNI61" s="150"/>
      <c r="CNJ61" s="151"/>
      <c r="CNK61" s="152"/>
      <c r="CNL61" s="152"/>
      <c r="CNM61" s="153"/>
      <c r="CNN61" s="154"/>
      <c r="CNO61" s="150"/>
      <c r="CNP61" s="151"/>
      <c r="CNQ61" s="152"/>
      <c r="CNR61" s="152"/>
      <c r="CNS61" s="153"/>
      <c r="CNT61" s="154"/>
      <c r="CNU61" s="150"/>
      <c r="CNV61" s="151"/>
      <c r="CNW61" s="152"/>
      <c r="CNX61" s="152"/>
      <c r="CNY61" s="153"/>
      <c r="CNZ61" s="154"/>
      <c r="COA61" s="150"/>
      <c r="COB61" s="151"/>
      <c r="COC61" s="152"/>
      <c r="COD61" s="152"/>
      <c r="COE61" s="153"/>
      <c r="COF61" s="154"/>
      <c r="COG61" s="150"/>
      <c r="COH61" s="151"/>
      <c r="COI61" s="152"/>
      <c r="COJ61" s="152"/>
      <c r="COK61" s="153"/>
      <c r="COL61" s="154"/>
      <c r="COM61" s="150"/>
      <c r="CON61" s="151"/>
      <c r="COO61" s="152"/>
      <c r="COP61" s="152"/>
      <c r="COQ61" s="153"/>
      <c r="COR61" s="154"/>
      <c r="COS61" s="150"/>
      <c r="COT61" s="151"/>
      <c r="COU61" s="152"/>
      <c r="COV61" s="152"/>
      <c r="COW61" s="153"/>
      <c r="COX61" s="154"/>
      <c r="COY61" s="150"/>
      <c r="COZ61" s="151"/>
      <c r="CPA61" s="152"/>
      <c r="CPB61" s="152"/>
      <c r="CPC61" s="153"/>
      <c r="CPD61" s="154"/>
      <c r="CPE61" s="150"/>
      <c r="CPF61" s="151"/>
      <c r="CPG61" s="152"/>
      <c r="CPH61" s="152"/>
      <c r="CPI61" s="153"/>
      <c r="CPJ61" s="154"/>
      <c r="CPK61" s="150"/>
      <c r="CPL61" s="151"/>
      <c r="CPM61" s="152"/>
      <c r="CPN61" s="152"/>
      <c r="CPO61" s="153"/>
      <c r="CPP61" s="154"/>
      <c r="CPQ61" s="150"/>
      <c r="CPR61" s="151"/>
      <c r="CPS61" s="152"/>
      <c r="CPT61" s="152"/>
      <c r="CPU61" s="153"/>
      <c r="CPV61" s="154"/>
      <c r="CPW61" s="150"/>
      <c r="CPX61" s="151"/>
      <c r="CPY61" s="152"/>
      <c r="CPZ61" s="152"/>
      <c r="CQA61" s="153"/>
      <c r="CQB61" s="154"/>
      <c r="CQC61" s="150"/>
      <c r="CQD61" s="151"/>
      <c r="CQE61" s="152"/>
      <c r="CQF61" s="152"/>
      <c r="CQG61" s="153"/>
      <c r="CQH61" s="154"/>
      <c r="CQI61" s="150"/>
      <c r="CQJ61" s="151"/>
      <c r="CQK61" s="152"/>
      <c r="CQL61" s="152"/>
      <c r="CQM61" s="153"/>
      <c r="CQN61" s="154"/>
      <c r="CQO61" s="150"/>
      <c r="CQP61" s="151"/>
      <c r="CQQ61" s="152"/>
      <c r="CQR61" s="152"/>
      <c r="CQS61" s="153"/>
      <c r="CQT61" s="154"/>
      <c r="CQU61" s="150"/>
      <c r="CQV61" s="151"/>
      <c r="CQW61" s="152"/>
      <c r="CQX61" s="152"/>
      <c r="CQY61" s="153"/>
      <c r="CQZ61" s="154"/>
      <c r="CRA61" s="150"/>
      <c r="CRB61" s="151"/>
      <c r="CRC61" s="152"/>
      <c r="CRD61" s="152"/>
      <c r="CRE61" s="153"/>
      <c r="CRF61" s="154"/>
      <c r="CRG61" s="150"/>
      <c r="CRH61" s="151"/>
      <c r="CRI61" s="152"/>
      <c r="CRJ61" s="152"/>
      <c r="CRK61" s="153"/>
      <c r="CRL61" s="154"/>
      <c r="CRM61" s="150"/>
      <c r="CRN61" s="151"/>
      <c r="CRO61" s="152"/>
      <c r="CRP61" s="152"/>
      <c r="CRQ61" s="153"/>
      <c r="CRR61" s="154"/>
      <c r="CRS61" s="150"/>
      <c r="CRT61" s="151"/>
      <c r="CRU61" s="152"/>
      <c r="CRV61" s="152"/>
      <c r="CRW61" s="153"/>
      <c r="CRX61" s="154"/>
      <c r="CRY61" s="150"/>
      <c r="CRZ61" s="151"/>
      <c r="CSA61" s="152"/>
      <c r="CSB61" s="152"/>
      <c r="CSC61" s="153"/>
      <c r="CSD61" s="154"/>
      <c r="CSE61" s="150"/>
      <c r="CSF61" s="151"/>
      <c r="CSG61" s="152"/>
      <c r="CSH61" s="152"/>
      <c r="CSI61" s="153"/>
      <c r="CSJ61" s="154"/>
      <c r="CSK61" s="150"/>
      <c r="CSL61" s="151"/>
      <c r="CSM61" s="152"/>
      <c r="CSN61" s="152"/>
      <c r="CSO61" s="153"/>
      <c r="CSP61" s="154"/>
      <c r="CSQ61" s="150"/>
      <c r="CSR61" s="151"/>
      <c r="CSS61" s="152"/>
      <c r="CST61" s="152"/>
      <c r="CSU61" s="153"/>
      <c r="CSV61" s="154"/>
      <c r="CSW61" s="150"/>
      <c r="CSX61" s="151"/>
      <c r="CSY61" s="152"/>
      <c r="CSZ61" s="152"/>
      <c r="CTA61" s="153"/>
      <c r="CTB61" s="154"/>
      <c r="CTC61" s="150"/>
      <c r="CTD61" s="151"/>
      <c r="CTE61" s="152"/>
      <c r="CTF61" s="152"/>
      <c r="CTG61" s="153"/>
      <c r="CTH61" s="154"/>
      <c r="CTI61" s="150"/>
      <c r="CTJ61" s="151"/>
      <c r="CTK61" s="152"/>
      <c r="CTL61" s="152"/>
      <c r="CTM61" s="153"/>
      <c r="CTN61" s="154"/>
      <c r="CTO61" s="150"/>
      <c r="CTP61" s="151"/>
      <c r="CTQ61" s="152"/>
      <c r="CTR61" s="152"/>
      <c r="CTS61" s="153"/>
      <c r="CTT61" s="154"/>
      <c r="CTU61" s="150"/>
      <c r="CTV61" s="151"/>
      <c r="CTW61" s="152"/>
      <c r="CTX61" s="152"/>
      <c r="CTY61" s="153"/>
      <c r="CTZ61" s="154"/>
      <c r="CUA61" s="150"/>
      <c r="CUB61" s="151"/>
      <c r="CUC61" s="152"/>
      <c r="CUD61" s="152"/>
      <c r="CUE61" s="153"/>
      <c r="CUF61" s="154"/>
      <c r="CUG61" s="150"/>
      <c r="CUH61" s="151"/>
      <c r="CUI61" s="152"/>
      <c r="CUJ61" s="152"/>
      <c r="CUK61" s="153"/>
      <c r="CUL61" s="154"/>
      <c r="CUM61" s="150"/>
      <c r="CUN61" s="151"/>
      <c r="CUO61" s="152"/>
      <c r="CUP61" s="152"/>
      <c r="CUQ61" s="153"/>
      <c r="CUR61" s="154"/>
      <c r="CUS61" s="150"/>
      <c r="CUT61" s="151"/>
      <c r="CUU61" s="152"/>
      <c r="CUV61" s="152"/>
      <c r="CUW61" s="153"/>
      <c r="CUX61" s="154"/>
      <c r="CUY61" s="150"/>
      <c r="CUZ61" s="151"/>
      <c r="CVA61" s="152"/>
      <c r="CVB61" s="152"/>
      <c r="CVC61" s="153"/>
      <c r="CVD61" s="154"/>
      <c r="CVE61" s="150"/>
      <c r="CVF61" s="151"/>
      <c r="CVG61" s="152"/>
      <c r="CVH61" s="152"/>
      <c r="CVI61" s="153"/>
      <c r="CVJ61" s="154"/>
      <c r="CVK61" s="150"/>
      <c r="CVL61" s="151"/>
      <c r="CVM61" s="152"/>
      <c r="CVN61" s="152"/>
      <c r="CVO61" s="153"/>
      <c r="CVP61" s="154"/>
      <c r="CVQ61" s="150"/>
      <c r="CVR61" s="151"/>
      <c r="CVS61" s="152"/>
      <c r="CVT61" s="152"/>
      <c r="CVU61" s="153"/>
      <c r="CVV61" s="154"/>
      <c r="CVW61" s="150"/>
      <c r="CVX61" s="151"/>
      <c r="CVY61" s="152"/>
      <c r="CVZ61" s="152"/>
      <c r="CWA61" s="153"/>
      <c r="CWB61" s="154"/>
      <c r="CWC61" s="150"/>
      <c r="CWD61" s="151"/>
      <c r="CWE61" s="152"/>
      <c r="CWF61" s="152"/>
      <c r="CWG61" s="153"/>
      <c r="CWH61" s="154"/>
      <c r="CWI61" s="150"/>
      <c r="CWJ61" s="151"/>
      <c r="CWK61" s="152"/>
      <c r="CWL61" s="152"/>
      <c r="CWM61" s="153"/>
      <c r="CWN61" s="154"/>
      <c r="CWO61" s="150"/>
      <c r="CWP61" s="151"/>
      <c r="CWQ61" s="152"/>
      <c r="CWR61" s="152"/>
      <c r="CWS61" s="153"/>
      <c r="CWT61" s="154"/>
      <c r="CWU61" s="150"/>
      <c r="CWV61" s="151"/>
      <c r="CWW61" s="152"/>
      <c r="CWX61" s="152"/>
      <c r="CWY61" s="153"/>
      <c r="CWZ61" s="154"/>
      <c r="CXA61" s="150"/>
      <c r="CXB61" s="151"/>
      <c r="CXC61" s="152"/>
      <c r="CXD61" s="152"/>
      <c r="CXE61" s="153"/>
      <c r="CXF61" s="154"/>
      <c r="CXG61" s="150"/>
      <c r="CXH61" s="151"/>
      <c r="CXI61" s="152"/>
      <c r="CXJ61" s="152"/>
      <c r="CXK61" s="153"/>
      <c r="CXL61" s="154"/>
      <c r="CXM61" s="150"/>
      <c r="CXN61" s="151"/>
      <c r="CXO61" s="152"/>
      <c r="CXP61" s="152"/>
      <c r="CXQ61" s="153"/>
      <c r="CXR61" s="154"/>
      <c r="CXS61" s="150"/>
      <c r="CXT61" s="151"/>
      <c r="CXU61" s="152"/>
      <c r="CXV61" s="152"/>
      <c r="CXW61" s="153"/>
      <c r="CXX61" s="154"/>
      <c r="CXY61" s="150"/>
      <c r="CXZ61" s="151"/>
      <c r="CYA61" s="152"/>
      <c r="CYB61" s="152"/>
      <c r="CYC61" s="153"/>
      <c r="CYD61" s="154"/>
      <c r="CYE61" s="150"/>
      <c r="CYF61" s="151"/>
      <c r="CYG61" s="152"/>
      <c r="CYH61" s="152"/>
      <c r="CYI61" s="153"/>
      <c r="CYJ61" s="154"/>
      <c r="CYK61" s="150"/>
      <c r="CYL61" s="151"/>
      <c r="CYM61" s="152"/>
      <c r="CYN61" s="152"/>
      <c r="CYO61" s="153"/>
      <c r="CYP61" s="154"/>
      <c r="CYQ61" s="150"/>
      <c r="CYR61" s="151"/>
      <c r="CYS61" s="152"/>
      <c r="CYT61" s="152"/>
      <c r="CYU61" s="153"/>
      <c r="CYV61" s="154"/>
      <c r="CYW61" s="150"/>
      <c r="CYX61" s="151"/>
      <c r="CYY61" s="152"/>
      <c r="CYZ61" s="152"/>
      <c r="CZA61" s="153"/>
      <c r="CZB61" s="154"/>
      <c r="CZC61" s="150"/>
      <c r="CZD61" s="151"/>
      <c r="CZE61" s="152"/>
      <c r="CZF61" s="152"/>
      <c r="CZG61" s="153"/>
      <c r="CZH61" s="154"/>
      <c r="CZI61" s="150"/>
      <c r="CZJ61" s="151"/>
      <c r="CZK61" s="152"/>
      <c r="CZL61" s="152"/>
      <c r="CZM61" s="153"/>
      <c r="CZN61" s="154"/>
      <c r="CZO61" s="150"/>
      <c r="CZP61" s="151"/>
      <c r="CZQ61" s="152"/>
      <c r="CZR61" s="152"/>
      <c r="CZS61" s="153"/>
      <c r="CZT61" s="154"/>
      <c r="CZU61" s="150"/>
      <c r="CZV61" s="151"/>
      <c r="CZW61" s="152"/>
      <c r="CZX61" s="152"/>
      <c r="CZY61" s="153"/>
      <c r="CZZ61" s="154"/>
      <c r="DAA61" s="150"/>
      <c r="DAB61" s="151"/>
      <c r="DAC61" s="152"/>
      <c r="DAD61" s="152"/>
      <c r="DAE61" s="153"/>
      <c r="DAF61" s="154"/>
      <c r="DAG61" s="150"/>
      <c r="DAH61" s="151"/>
      <c r="DAI61" s="152"/>
      <c r="DAJ61" s="152"/>
      <c r="DAK61" s="153"/>
      <c r="DAL61" s="154"/>
      <c r="DAM61" s="150"/>
      <c r="DAN61" s="151"/>
      <c r="DAO61" s="152"/>
      <c r="DAP61" s="152"/>
      <c r="DAQ61" s="153"/>
      <c r="DAR61" s="154"/>
      <c r="DAS61" s="150"/>
      <c r="DAT61" s="151"/>
      <c r="DAU61" s="152"/>
      <c r="DAV61" s="152"/>
      <c r="DAW61" s="153"/>
      <c r="DAX61" s="154"/>
      <c r="DAY61" s="150"/>
      <c r="DAZ61" s="151"/>
      <c r="DBA61" s="152"/>
      <c r="DBB61" s="152"/>
      <c r="DBC61" s="153"/>
      <c r="DBD61" s="154"/>
      <c r="DBE61" s="150"/>
      <c r="DBF61" s="151"/>
      <c r="DBG61" s="152"/>
      <c r="DBH61" s="152"/>
      <c r="DBI61" s="153"/>
      <c r="DBJ61" s="154"/>
      <c r="DBK61" s="150"/>
      <c r="DBL61" s="151"/>
      <c r="DBM61" s="152"/>
      <c r="DBN61" s="152"/>
      <c r="DBO61" s="153"/>
      <c r="DBP61" s="154"/>
      <c r="DBQ61" s="150"/>
      <c r="DBR61" s="151"/>
      <c r="DBS61" s="152"/>
      <c r="DBT61" s="152"/>
      <c r="DBU61" s="153"/>
      <c r="DBV61" s="154"/>
      <c r="DBW61" s="150"/>
      <c r="DBX61" s="151"/>
      <c r="DBY61" s="152"/>
      <c r="DBZ61" s="152"/>
      <c r="DCA61" s="153"/>
      <c r="DCB61" s="154"/>
      <c r="DCC61" s="150"/>
      <c r="DCD61" s="151"/>
      <c r="DCE61" s="152"/>
      <c r="DCF61" s="152"/>
      <c r="DCG61" s="153"/>
      <c r="DCH61" s="154"/>
      <c r="DCI61" s="150"/>
      <c r="DCJ61" s="151"/>
      <c r="DCK61" s="152"/>
      <c r="DCL61" s="152"/>
      <c r="DCM61" s="153"/>
      <c r="DCN61" s="154"/>
      <c r="DCO61" s="150"/>
      <c r="DCP61" s="151"/>
      <c r="DCQ61" s="152"/>
      <c r="DCR61" s="152"/>
      <c r="DCS61" s="153"/>
      <c r="DCT61" s="154"/>
      <c r="DCU61" s="150"/>
      <c r="DCV61" s="151"/>
      <c r="DCW61" s="152"/>
      <c r="DCX61" s="152"/>
      <c r="DCY61" s="153"/>
      <c r="DCZ61" s="154"/>
      <c r="DDA61" s="150"/>
      <c r="DDB61" s="151"/>
      <c r="DDC61" s="152"/>
      <c r="DDD61" s="152"/>
      <c r="DDE61" s="153"/>
      <c r="DDF61" s="154"/>
      <c r="DDG61" s="150"/>
      <c r="DDH61" s="151"/>
      <c r="DDI61" s="152"/>
      <c r="DDJ61" s="152"/>
      <c r="DDK61" s="153"/>
      <c r="DDL61" s="154"/>
      <c r="DDM61" s="150"/>
      <c r="DDN61" s="151"/>
      <c r="DDO61" s="152"/>
      <c r="DDP61" s="152"/>
      <c r="DDQ61" s="153"/>
      <c r="DDR61" s="154"/>
      <c r="DDS61" s="150"/>
      <c r="DDT61" s="151"/>
      <c r="DDU61" s="152"/>
      <c r="DDV61" s="152"/>
      <c r="DDW61" s="153"/>
      <c r="DDX61" s="154"/>
      <c r="DDY61" s="150"/>
      <c r="DDZ61" s="151"/>
      <c r="DEA61" s="152"/>
      <c r="DEB61" s="152"/>
      <c r="DEC61" s="153"/>
      <c r="DED61" s="154"/>
      <c r="DEE61" s="150"/>
      <c r="DEF61" s="151"/>
      <c r="DEG61" s="152"/>
      <c r="DEH61" s="152"/>
      <c r="DEI61" s="153"/>
      <c r="DEJ61" s="154"/>
      <c r="DEK61" s="150"/>
      <c r="DEL61" s="151"/>
      <c r="DEM61" s="152"/>
      <c r="DEN61" s="152"/>
      <c r="DEO61" s="153"/>
      <c r="DEP61" s="154"/>
      <c r="DEQ61" s="150"/>
      <c r="DER61" s="151"/>
      <c r="DES61" s="152"/>
      <c r="DET61" s="152"/>
      <c r="DEU61" s="153"/>
      <c r="DEV61" s="154"/>
      <c r="DEW61" s="150"/>
      <c r="DEX61" s="151"/>
      <c r="DEY61" s="152"/>
      <c r="DEZ61" s="152"/>
      <c r="DFA61" s="153"/>
      <c r="DFB61" s="154"/>
      <c r="DFC61" s="150"/>
      <c r="DFD61" s="151"/>
      <c r="DFE61" s="152"/>
      <c r="DFF61" s="152"/>
      <c r="DFG61" s="153"/>
      <c r="DFH61" s="154"/>
      <c r="DFI61" s="150"/>
      <c r="DFJ61" s="151"/>
      <c r="DFK61" s="152"/>
      <c r="DFL61" s="152"/>
      <c r="DFM61" s="153"/>
      <c r="DFN61" s="154"/>
      <c r="DFO61" s="150"/>
      <c r="DFP61" s="151"/>
      <c r="DFQ61" s="152"/>
      <c r="DFR61" s="152"/>
      <c r="DFS61" s="153"/>
      <c r="DFT61" s="154"/>
      <c r="DFU61" s="150"/>
      <c r="DFV61" s="151"/>
      <c r="DFW61" s="152"/>
      <c r="DFX61" s="152"/>
      <c r="DFY61" s="153"/>
      <c r="DFZ61" s="154"/>
      <c r="DGA61" s="150"/>
      <c r="DGB61" s="151"/>
      <c r="DGC61" s="152"/>
      <c r="DGD61" s="152"/>
      <c r="DGE61" s="153"/>
      <c r="DGF61" s="154"/>
      <c r="DGG61" s="150"/>
      <c r="DGH61" s="151"/>
      <c r="DGI61" s="152"/>
      <c r="DGJ61" s="152"/>
      <c r="DGK61" s="153"/>
      <c r="DGL61" s="154"/>
      <c r="DGM61" s="150"/>
      <c r="DGN61" s="151"/>
      <c r="DGO61" s="152"/>
      <c r="DGP61" s="152"/>
      <c r="DGQ61" s="153"/>
      <c r="DGR61" s="154"/>
      <c r="DGS61" s="150"/>
      <c r="DGT61" s="151"/>
      <c r="DGU61" s="152"/>
      <c r="DGV61" s="152"/>
      <c r="DGW61" s="153"/>
      <c r="DGX61" s="154"/>
      <c r="DGY61" s="150"/>
      <c r="DGZ61" s="151"/>
      <c r="DHA61" s="152"/>
      <c r="DHB61" s="152"/>
      <c r="DHC61" s="153"/>
      <c r="DHD61" s="154"/>
      <c r="DHE61" s="150"/>
      <c r="DHF61" s="151"/>
      <c r="DHG61" s="152"/>
      <c r="DHH61" s="152"/>
      <c r="DHI61" s="153"/>
      <c r="DHJ61" s="154"/>
      <c r="DHK61" s="150"/>
      <c r="DHL61" s="151"/>
      <c r="DHM61" s="152"/>
      <c r="DHN61" s="152"/>
      <c r="DHO61" s="153"/>
      <c r="DHP61" s="154"/>
      <c r="DHQ61" s="150"/>
      <c r="DHR61" s="151"/>
      <c r="DHS61" s="152"/>
      <c r="DHT61" s="152"/>
      <c r="DHU61" s="153"/>
      <c r="DHV61" s="154"/>
      <c r="DHW61" s="150"/>
      <c r="DHX61" s="151"/>
      <c r="DHY61" s="152"/>
      <c r="DHZ61" s="152"/>
      <c r="DIA61" s="153"/>
      <c r="DIB61" s="154"/>
      <c r="DIC61" s="150"/>
      <c r="DID61" s="151"/>
      <c r="DIE61" s="152"/>
      <c r="DIF61" s="152"/>
      <c r="DIG61" s="153"/>
      <c r="DIH61" s="154"/>
      <c r="DII61" s="150"/>
      <c r="DIJ61" s="151"/>
      <c r="DIK61" s="152"/>
      <c r="DIL61" s="152"/>
      <c r="DIM61" s="153"/>
      <c r="DIN61" s="154"/>
      <c r="DIO61" s="150"/>
      <c r="DIP61" s="151"/>
      <c r="DIQ61" s="152"/>
      <c r="DIR61" s="152"/>
      <c r="DIS61" s="153"/>
      <c r="DIT61" s="154"/>
      <c r="DIU61" s="150"/>
      <c r="DIV61" s="151"/>
      <c r="DIW61" s="152"/>
      <c r="DIX61" s="152"/>
      <c r="DIY61" s="153"/>
      <c r="DIZ61" s="154"/>
      <c r="DJA61" s="150"/>
      <c r="DJB61" s="151"/>
      <c r="DJC61" s="152"/>
      <c r="DJD61" s="152"/>
      <c r="DJE61" s="153"/>
      <c r="DJF61" s="154"/>
      <c r="DJG61" s="150"/>
      <c r="DJH61" s="151"/>
      <c r="DJI61" s="152"/>
      <c r="DJJ61" s="152"/>
      <c r="DJK61" s="153"/>
      <c r="DJL61" s="154"/>
      <c r="DJM61" s="150"/>
      <c r="DJN61" s="151"/>
      <c r="DJO61" s="152"/>
      <c r="DJP61" s="152"/>
      <c r="DJQ61" s="153"/>
      <c r="DJR61" s="154"/>
      <c r="DJS61" s="150"/>
      <c r="DJT61" s="151"/>
      <c r="DJU61" s="152"/>
      <c r="DJV61" s="152"/>
      <c r="DJW61" s="153"/>
      <c r="DJX61" s="154"/>
      <c r="DJY61" s="150"/>
      <c r="DJZ61" s="151"/>
      <c r="DKA61" s="152"/>
      <c r="DKB61" s="152"/>
      <c r="DKC61" s="153"/>
      <c r="DKD61" s="154"/>
      <c r="DKE61" s="150"/>
      <c r="DKF61" s="151"/>
      <c r="DKG61" s="152"/>
      <c r="DKH61" s="152"/>
      <c r="DKI61" s="153"/>
      <c r="DKJ61" s="154"/>
      <c r="DKK61" s="150"/>
      <c r="DKL61" s="151"/>
      <c r="DKM61" s="152"/>
      <c r="DKN61" s="152"/>
      <c r="DKO61" s="153"/>
      <c r="DKP61" s="154"/>
      <c r="DKQ61" s="150"/>
      <c r="DKR61" s="151"/>
      <c r="DKS61" s="152"/>
      <c r="DKT61" s="152"/>
      <c r="DKU61" s="153"/>
      <c r="DKV61" s="154"/>
      <c r="DKW61" s="150"/>
      <c r="DKX61" s="151"/>
      <c r="DKY61" s="152"/>
      <c r="DKZ61" s="152"/>
      <c r="DLA61" s="153"/>
      <c r="DLB61" s="154"/>
      <c r="DLC61" s="150"/>
      <c r="DLD61" s="151"/>
      <c r="DLE61" s="152"/>
      <c r="DLF61" s="152"/>
      <c r="DLG61" s="153"/>
      <c r="DLH61" s="154"/>
      <c r="DLI61" s="150"/>
      <c r="DLJ61" s="151"/>
      <c r="DLK61" s="152"/>
      <c r="DLL61" s="152"/>
      <c r="DLM61" s="153"/>
      <c r="DLN61" s="154"/>
      <c r="DLO61" s="150"/>
      <c r="DLP61" s="151"/>
      <c r="DLQ61" s="152"/>
      <c r="DLR61" s="152"/>
      <c r="DLS61" s="153"/>
      <c r="DLT61" s="154"/>
      <c r="DLU61" s="150"/>
      <c r="DLV61" s="151"/>
      <c r="DLW61" s="152"/>
      <c r="DLX61" s="152"/>
      <c r="DLY61" s="153"/>
      <c r="DLZ61" s="154"/>
      <c r="DMA61" s="150"/>
      <c r="DMB61" s="151"/>
      <c r="DMC61" s="152"/>
      <c r="DMD61" s="152"/>
      <c r="DME61" s="153"/>
      <c r="DMF61" s="154"/>
      <c r="DMG61" s="150"/>
      <c r="DMH61" s="151"/>
      <c r="DMI61" s="152"/>
      <c r="DMJ61" s="152"/>
      <c r="DMK61" s="153"/>
      <c r="DML61" s="154"/>
      <c r="DMM61" s="150"/>
      <c r="DMN61" s="151"/>
      <c r="DMO61" s="152"/>
      <c r="DMP61" s="152"/>
      <c r="DMQ61" s="153"/>
      <c r="DMR61" s="154"/>
      <c r="DMS61" s="150"/>
      <c r="DMT61" s="151"/>
      <c r="DMU61" s="152"/>
      <c r="DMV61" s="152"/>
      <c r="DMW61" s="153"/>
      <c r="DMX61" s="154"/>
      <c r="DMY61" s="150"/>
      <c r="DMZ61" s="151"/>
      <c r="DNA61" s="152"/>
      <c r="DNB61" s="152"/>
      <c r="DNC61" s="153"/>
      <c r="DND61" s="154"/>
      <c r="DNE61" s="150"/>
      <c r="DNF61" s="151"/>
      <c r="DNG61" s="152"/>
      <c r="DNH61" s="152"/>
      <c r="DNI61" s="153"/>
      <c r="DNJ61" s="154"/>
      <c r="DNK61" s="150"/>
      <c r="DNL61" s="151"/>
      <c r="DNM61" s="152"/>
      <c r="DNN61" s="152"/>
      <c r="DNO61" s="153"/>
      <c r="DNP61" s="154"/>
      <c r="DNQ61" s="150"/>
      <c r="DNR61" s="151"/>
      <c r="DNS61" s="152"/>
      <c r="DNT61" s="152"/>
      <c r="DNU61" s="153"/>
      <c r="DNV61" s="154"/>
      <c r="DNW61" s="150"/>
      <c r="DNX61" s="151"/>
      <c r="DNY61" s="152"/>
      <c r="DNZ61" s="152"/>
      <c r="DOA61" s="153"/>
      <c r="DOB61" s="154"/>
      <c r="DOC61" s="150"/>
      <c r="DOD61" s="151"/>
      <c r="DOE61" s="152"/>
      <c r="DOF61" s="152"/>
      <c r="DOG61" s="153"/>
      <c r="DOH61" s="154"/>
      <c r="DOI61" s="150"/>
      <c r="DOJ61" s="151"/>
      <c r="DOK61" s="152"/>
      <c r="DOL61" s="152"/>
      <c r="DOM61" s="153"/>
      <c r="DON61" s="154"/>
      <c r="DOO61" s="150"/>
      <c r="DOP61" s="151"/>
      <c r="DOQ61" s="152"/>
      <c r="DOR61" s="152"/>
      <c r="DOS61" s="153"/>
      <c r="DOT61" s="154"/>
      <c r="DOU61" s="150"/>
      <c r="DOV61" s="151"/>
      <c r="DOW61" s="152"/>
      <c r="DOX61" s="152"/>
      <c r="DOY61" s="153"/>
      <c r="DOZ61" s="154"/>
      <c r="DPA61" s="150"/>
      <c r="DPB61" s="151"/>
      <c r="DPC61" s="152"/>
      <c r="DPD61" s="152"/>
      <c r="DPE61" s="153"/>
      <c r="DPF61" s="154"/>
      <c r="DPG61" s="150"/>
      <c r="DPH61" s="151"/>
      <c r="DPI61" s="152"/>
      <c r="DPJ61" s="152"/>
      <c r="DPK61" s="153"/>
      <c r="DPL61" s="154"/>
      <c r="DPM61" s="150"/>
      <c r="DPN61" s="151"/>
      <c r="DPO61" s="152"/>
      <c r="DPP61" s="152"/>
      <c r="DPQ61" s="153"/>
      <c r="DPR61" s="154"/>
      <c r="DPS61" s="150"/>
      <c r="DPT61" s="151"/>
      <c r="DPU61" s="152"/>
      <c r="DPV61" s="152"/>
      <c r="DPW61" s="153"/>
      <c r="DPX61" s="154"/>
      <c r="DPY61" s="150"/>
      <c r="DPZ61" s="151"/>
      <c r="DQA61" s="152"/>
      <c r="DQB61" s="152"/>
      <c r="DQC61" s="153"/>
      <c r="DQD61" s="154"/>
      <c r="DQE61" s="150"/>
      <c r="DQF61" s="151"/>
      <c r="DQG61" s="152"/>
      <c r="DQH61" s="152"/>
      <c r="DQI61" s="153"/>
      <c r="DQJ61" s="154"/>
      <c r="DQK61" s="150"/>
      <c r="DQL61" s="151"/>
      <c r="DQM61" s="152"/>
      <c r="DQN61" s="152"/>
      <c r="DQO61" s="153"/>
      <c r="DQP61" s="154"/>
      <c r="DQQ61" s="150"/>
      <c r="DQR61" s="151"/>
      <c r="DQS61" s="152"/>
      <c r="DQT61" s="152"/>
      <c r="DQU61" s="153"/>
      <c r="DQV61" s="154"/>
      <c r="DQW61" s="150"/>
      <c r="DQX61" s="151"/>
      <c r="DQY61" s="152"/>
      <c r="DQZ61" s="152"/>
      <c r="DRA61" s="153"/>
      <c r="DRB61" s="154"/>
      <c r="DRC61" s="150"/>
      <c r="DRD61" s="151"/>
      <c r="DRE61" s="152"/>
      <c r="DRF61" s="152"/>
      <c r="DRG61" s="153"/>
      <c r="DRH61" s="154"/>
      <c r="DRI61" s="150"/>
      <c r="DRJ61" s="151"/>
      <c r="DRK61" s="152"/>
      <c r="DRL61" s="152"/>
      <c r="DRM61" s="153"/>
      <c r="DRN61" s="154"/>
      <c r="DRO61" s="150"/>
      <c r="DRP61" s="151"/>
      <c r="DRQ61" s="152"/>
      <c r="DRR61" s="152"/>
      <c r="DRS61" s="153"/>
      <c r="DRT61" s="154"/>
      <c r="DRU61" s="150"/>
      <c r="DRV61" s="151"/>
      <c r="DRW61" s="152"/>
      <c r="DRX61" s="152"/>
      <c r="DRY61" s="153"/>
      <c r="DRZ61" s="154"/>
      <c r="DSA61" s="150"/>
      <c r="DSB61" s="151"/>
      <c r="DSC61" s="152"/>
      <c r="DSD61" s="152"/>
      <c r="DSE61" s="153"/>
      <c r="DSF61" s="154"/>
      <c r="DSG61" s="150"/>
      <c r="DSH61" s="151"/>
      <c r="DSI61" s="152"/>
      <c r="DSJ61" s="152"/>
      <c r="DSK61" s="153"/>
      <c r="DSL61" s="154"/>
      <c r="DSM61" s="150"/>
      <c r="DSN61" s="151"/>
      <c r="DSO61" s="152"/>
      <c r="DSP61" s="152"/>
      <c r="DSQ61" s="153"/>
      <c r="DSR61" s="154"/>
      <c r="DSS61" s="150"/>
      <c r="DST61" s="151"/>
      <c r="DSU61" s="152"/>
      <c r="DSV61" s="152"/>
      <c r="DSW61" s="153"/>
      <c r="DSX61" s="154"/>
      <c r="DSY61" s="150"/>
      <c r="DSZ61" s="151"/>
      <c r="DTA61" s="152"/>
      <c r="DTB61" s="152"/>
      <c r="DTC61" s="153"/>
      <c r="DTD61" s="154"/>
      <c r="DTE61" s="150"/>
      <c r="DTF61" s="151"/>
      <c r="DTG61" s="152"/>
      <c r="DTH61" s="152"/>
      <c r="DTI61" s="153"/>
      <c r="DTJ61" s="154"/>
      <c r="DTK61" s="150"/>
      <c r="DTL61" s="151"/>
      <c r="DTM61" s="152"/>
      <c r="DTN61" s="152"/>
      <c r="DTO61" s="153"/>
      <c r="DTP61" s="154"/>
      <c r="DTQ61" s="150"/>
      <c r="DTR61" s="151"/>
      <c r="DTS61" s="152"/>
      <c r="DTT61" s="152"/>
      <c r="DTU61" s="153"/>
      <c r="DTV61" s="154"/>
      <c r="DTW61" s="150"/>
      <c r="DTX61" s="151"/>
      <c r="DTY61" s="152"/>
      <c r="DTZ61" s="152"/>
      <c r="DUA61" s="153"/>
      <c r="DUB61" s="154"/>
      <c r="DUC61" s="150"/>
      <c r="DUD61" s="151"/>
      <c r="DUE61" s="152"/>
      <c r="DUF61" s="152"/>
      <c r="DUG61" s="153"/>
      <c r="DUH61" s="154"/>
      <c r="DUI61" s="150"/>
      <c r="DUJ61" s="151"/>
      <c r="DUK61" s="152"/>
      <c r="DUL61" s="152"/>
      <c r="DUM61" s="153"/>
      <c r="DUN61" s="154"/>
      <c r="DUO61" s="150"/>
      <c r="DUP61" s="151"/>
      <c r="DUQ61" s="152"/>
      <c r="DUR61" s="152"/>
      <c r="DUS61" s="153"/>
      <c r="DUT61" s="154"/>
      <c r="DUU61" s="150"/>
      <c r="DUV61" s="151"/>
      <c r="DUW61" s="152"/>
      <c r="DUX61" s="152"/>
      <c r="DUY61" s="153"/>
      <c r="DUZ61" s="154"/>
      <c r="DVA61" s="150"/>
      <c r="DVB61" s="151"/>
      <c r="DVC61" s="152"/>
      <c r="DVD61" s="152"/>
      <c r="DVE61" s="153"/>
      <c r="DVF61" s="154"/>
      <c r="DVG61" s="150"/>
      <c r="DVH61" s="151"/>
      <c r="DVI61" s="152"/>
      <c r="DVJ61" s="152"/>
      <c r="DVK61" s="153"/>
      <c r="DVL61" s="154"/>
      <c r="DVM61" s="150"/>
      <c r="DVN61" s="151"/>
      <c r="DVO61" s="152"/>
      <c r="DVP61" s="152"/>
      <c r="DVQ61" s="153"/>
      <c r="DVR61" s="154"/>
      <c r="DVS61" s="150"/>
      <c r="DVT61" s="151"/>
      <c r="DVU61" s="152"/>
      <c r="DVV61" s="152"/>
      <c r="DVW61" s="153"/>
      <c r="DVX61" s="154"/>
      <c r="DVY61" s="150"/>
      <c r="DVZ61" s="151"/>
      <c r="DWA61" s="152"/>
      <c r="DWB61" s="152"/>
      <c r="DWC61" s="153"/>
      <c r="DWD61" s="154"/>
      <c r="DWE61" s="150"/>
      <c r="DWF61" s="151"/>
      <c r="DWG61" s="152"/>
      <c r="DWH61" s="152"/>
      <c r="DWI61" s="153"/>
      <c r="DWJ61" s="154"/>
      <c r="DWK61" s="150"/>
      <c r="DWL61" s="151"/>
      <c r="DWM61" s="152"/>
      <c r="DWN61" s="152"/>
      <c r="DWO61" s="153"/>
      <c r="DWP61" s="154"/>
      <c r="DWQ61" s="150"/>
      <c r="DWR61" s="151"/>
      <c r="DWS61" s="152"/>
      <c r="DWT61" s="152"/>
      <c r="DWU61" s="153"/>
      <c r="DWV61" s="154"/>
      <c r="DWW61" s="150"/>
      <c r="DWX61" s="151"/>
      <c r="DWY61" s="152"/>
      <c r="DWZ61" s="152"/>
      <c r="DXA61" s="153"/>
      <c r="DXB61" s="154"/>
      <c r="DXC61" s="150"/>
      <c r="DXD61" s="151"/>
      <c r="DXE61" s="152"/>
      <c r="DXF61" s="152"/>
      <c r="DXG61" s="153"/>
      <c r="DXH61" s="154"/>
      <c r="DXI61" s="150"/>
      <c r="DXJ61" s="151"/>
      <c r="DXK61" s="152"/>
      <c r="DXL61" s="152"/>
      <c r="DXM61" s="153"/>
      <c r="DXN61" s="154"/>
      <c r="DXO61" s="150"/>
      <c r="DXP61" s="151"/>
      <c r="DXQ61" s="152"/>
      <c r="DXR61" s="152"/>
      <c r="DXS61" s="153"/>
      <c r="DXT61" s="154"/>
      <c r="DXU61" s="150"/>
      <c r="DXV61" s="151"/>
      <c r="DXW61" s="152"/>
      <c r="DXX61" s="152"/>
      <c r="DXY61" s="153"/>
      <c r="DXZ61" s="154"/>
      <c r="DYA61" s="150"/>
      <c r="DYB61" s="151"/>
      <c r="DYC61" s="152"/>
      <c r="DYD61" s="152"/>
      <c r="DYE61" s="153"/>
      <c r="DYF61" s="154"/>
      <c r="DYG61" s="150"/>
      <c r="DYH61" s="151"/>
      <c r="DYI61" s="152"/>
      <c r="DYJ61" s="152"/>
      <c r="DYK61" s="153"/>
      <c r="DYL61" s="154"/>
      <c r="DYM61" s="150"/>
      <c r="DYN61" s="151"/>
      <c r="DYO61" s="152"/>
      <c r="DYP61" s="152"/>
      <c r="DYQ61" s="153"/>
      <c r="DYR61" s="154"/>
      <c r="DYS61" s="150"/>
      <c r="DYT61" s="151"/>
      <c r="DYU61" s="152"/>
      <c r="DYV61" s="152"/>
      <c r="DYW61" s="153"/>
      <c r="DYX61" s="154"/>
      <c r="DYY61" s="150"/>
      <c r="DYZ61" s="151"/>
      <c r="DZA61" s="152"/>
      <c r="DZB61" s="152"/>
      <c r="DZC61" s="153"/>
      <c r="DZD61" s="154"/>
      <c r="DZE61" s="150"/>
      <c r="DZF61" s="151"/>
      <c r="DZG61" s="152"/>
      <c r="DZH61" s="152"/>
      <c r="DZI61" s="153"/>
      <c r="DZJ61" s="154"/>
      <c r="DZK61" s="150"/>
      <c r="DZL61" s="151"/>
      <c r="DZM61" s="152"/>
      <c r="DZN61" s="152"/>
      <c r="DZO61" s="153"/>
      <c r="DZP61" s="154"/>
      <c r="DZQ61" s="150"/>
      <c r="DZR61" s="151"/>
      <c r="DZS61" s="152"/>
      <c r="DZT61" s="152"/>
      <c r="DZU61" s="153"/>
      <c r="DZV61" s="154"/>
      <c r="DZW61" s="150"/>
      <c r="DZX61" s="151"/>
      <c r="DZY61" s="152"/>
      <c r="DZZ61" s="152"/>
      <c r="EAA61" s="153"/>
      <c r="EAB61" s="154"/>
      <c r="EAC61" s="150"/>
      <c r="EAD61" s="151"/>
      <c r="EAE61" s="152"/>
      <c r="EAF61" s="152"/>
      <c r="EAG61" s="153"/>
      <c r="EAH61" s="154"/>
      <c r="EAI61" s="150"/>
      <c r="EAJ61" s="151"/>
      <c r="EAK61" s="152"/>
      <c r="EAL61" s="152"/>
      <c r="EAM61" s="153"/>
      <c r="EAN61" s="154"/>
      <c r="EAO61" s="150"/>
      <c r="EAP61" s="151"/>
      <c r="EAQ61" s="152"/>
      <c r="EAR61" s="152"/>
      <c r="EAS61" s="153"/>
      <c r="EAT61" s="154"/>
      <c r="EAU61" s="150"/>
      <c r="EAV61" s="151"/>
      <c r="EAW61" s="152"/>
      <c r="EAX61" s="152"/>
      <c r="EAY61" s="153"/>
      <c r="EAZ61" s="154"/>
      <c r="EBA61" s="150"/>
      <c r="EBB61" s="151"/>
      <c r="EBC61" s="152"/>
      <c r="EBD61" s="152"/>
      <c r="EBE61" s="153"/>
      <c r="EBF61" s="154"/>
      <c r="EBG61" s="150"/>
      <c r="EBH61" s="151"/>
      <c r="EBI61" s="152"/>
      <c r="EBJ61" s="152"/>
      <c r="EBK61" s="153"/>
      <c r="EBL61" s="154"/>
      <c r="EBM61" s="150"/>
      <c r="EBN61" s="151"/>
      <c r="EBO61" s="152"/>
      <c r="EBP61" s="152"/>
      <c r="EBQ61" s="153"/>
      <c r="EBR61" s="154"/>
      <c r="EBS61" s="150"/>
      <c r="EBT61" s="151"/>
      <c r="EBU61" s="152"/>
      <c r="EBV61" s="152"/>
      <c r="EBW61" s="153"/>
      <c r="EBX61" s="154"/>
      <c r="EBY61" s="150"/>
      <c r="EBZ61" s="151"/>
      <c r="ECA61" s="152"/>
      <c r="ECB61" s="152"/>
      <c r="ECC61" s="153"/>
      <c r="ECD61" s="154"/>
      <c r="ECE61" s="150"/>
      <c r="ECF61" s="151"/>
      <c r="ECG61" s="152"/>
      <c r="ECH61" s="152"/>
      <c r="ECI61" s="153"/>
      <c r="ECJ61" s="154"/>
      <c r="ECK61" s="150"/>
      <c r="ECL61" s="151"/>
      <c r="ECM61" s="152"/>
      <c r="ECN61" s="152"/>
      <c r="ECO61" s="153"/>
      <c r="ECP61" s="154"/>
      <c r="ECQ61" s="150"/>
      <c r="ECR61" s="151"/>
      <c r="ECS61" s="152"/>
      <c r="ECT61" s="152"/>
      <c r="ECU61" s="153"/>
      <c r="ECV61" s="154"/>
      <c r="ECW61" s="150"/>
      <c r="ECX61" s="151"/>
      <c r="ECY61" s="152"/>
      <c r="ECZ61" s="152"/>
      <c r="EDA61" s="153"/>
      <c r="EDB61" s="154"/>
      <c r="EDC61" s="150"/>
      <c r="EDD61" s="151"/>
      <c r="EDE61" s="152"/>
      <c r="EDF61" s="152"/>
      <c r="EDG61" s="153"/>
      <c r="EDH61" s="154"/>
      <c r="EDI61" s="150"/>
      <c r="EDJ61" s="151"/>
      <c r="EDK61" s="152"/>
      <c r="EDL61" s="152"/>
      <c r="EDM61" s="153"/>
      <c r="EDN61" s="154"/>
      <c r="EDO61" s="150"/>
      <c r="EDP61" s="151"/>
      <c r="EDQ61" s="152"/>
      <c r="EDR61" s="152"/>
      <c r="EDS61" s="153"/>
      <c r="EDT61" s="154"/>
      <c r="EDU61" s="150"/>
      <c r="EDV61" s="151"/>
      <c r="EDW61" s="152"/>
      <c r="EDX61" s="152"/>
      <c r="EDY61" s="153"/>
      <c r="EDZ61" s="154"/>
      <c r="EEA61" s="150"/>
      <c r="EEB61" s="151"/>
      <c r="EEC61" s="152"/>
      <c r="EED61" s="152"/>
      <c r="EEE61" s="153"/>
      <c r="EEF61" s="154"/>
      <c r="EEG61" s="150"/>
      <c r="EEH61" s="151"/>
      <c r="EEI61" s="152"/>
      <c r="EEJ61" s="152"/>
      <c r="EEK61" s="153"/>
      <c r="EEL61" s="154"/>
      <c r="EEM61" s="150"/>
      <c r="EEN61" s="151"/>
      <c r="EEO61" s="152"/>
      <c r="EEP61" s="152"/>
      <c r="EEQ61" s="153"/>
      <c r="EER61" s="154"/>
      <c r="EES61" s="150"/>
      <c r="EET61" s="151"/>
      <c r="EEU61" s="152"/>
      <c r="EEV61" s="152"/>
      <c r="EEW61" s="153"/>
      <c r="EEX61" s="154"/>
      <c r="EEY61" s="150"/>
      <c r="EEZ61" s="151"/>
      <c r="EFA61" s="152"/>
      <c r="EFB61" s="152"/>
      <c r="EFC61" s="153"/>
      <c r="EFD61" s="154"/>
      <c r="EFE61" s="150"/>
      <c r="EFF61" s="151"/>
      <c r="EFG61" s="152"/>
      <c r="EFH61" s="152"/>
      <c r="EFI61" s="153"/>
      <c r="EFJ61" s="154"/>
      <c r="EFK61" s="150"/>
      <c r="EFL61" s="151"/>
      <c r="EFM61" s="152"/>
      <c r="EFN61" s="152"/>
      <c r="EFO61" s="153"/>
      <c r="EFP61" s="154"/>
      <c r="EFQ61" s="150"/>
      <c r="EFR61" s="151"/>
      <c r="EFS61" s="152"/>
      <c r="EFT61" s="152"/>
      <c r="EFU61" s="153"/>
      <c r="EFV61" s="154"/>
      <c r="EFW61" s="150"/>
      <c r="EFX61" s="151"/>
      <c r="EFY61" s="152"/>
      <c r="EFZ61" s="152"/>
      <c r="EGA61" s="153"/>
      <c r="EGB61" s="154"/>
      <c r="EGC61" s="150"/>
      <c r="EGD61" s="151"/>
      <c r="EGE61" s="152"/>
      <c r="EGF61" s="152"/>
      <c r="EGG61" s="153"/>
      <c r="EGH61" s="154"/>
      <c r="EGI61" s="150"/>
      <c r="EGJ61" s="151"/>
      <c r="EGK61" s="152"/>
      <c r="EGL61" s="152"/>
      <c r="EGM61" s="153"/>
      <c r="EGN61" s="154"/>
      <c r="EGO61" s="150"/>
      <c r="EGP61" s="151"/>
      <c r="EGQ61" s="152"/>
      <c r="EGR61" s="152"/>
      <c r="EGS61" s="153"/>
      <c r="EGT61" s="154"/>
      <c r="EGU61" s="150"/>
      <c r="EGV61" s="151"/>
      <c r="EGW61" s="152"/>
      <c r="EGX61" s="152"/>
      <c r="EGY61" s="153"/>
      <c r="EGZ61" s="154"/>
      <c r="EHA61" s="150"/>
      <c r="EHB61" s="151"/>
      <c r="EHC61" s="152"/>
      <c r="EHD61" s="152"/>
      <c r="EHE61" s="153"/>
      <c r="EHF61" s="154"/>
      <c r="EHG61" s="150"/>
      <c r="EHH61" s="151"/>
      <c r="EHI61" s="152"/>
      <c r="EHJ61" s="152"/>
      <c r="EHK61" s="153"/>
      <c r="EHL61" s="154"/>
      <c r="EHM61" s="150"/>
      <c r="EHN61" s="151"/>
      <c r="EHO61" s="152"/>
      <c r="EHP61" s="152"/>
      <c r="EHQ61" s="153"/>
      <c r="EHR61" s="154"/>
      <c r="EHS61" s="150"/>
      <c r="EHT61" s="151"/>
      <c r="EHU61" s="152"/>
      <c r="EHV61" s="152"/>
      <c r="EHW61" s="153"/>
      <c r="EHX61" s="154"/>
      <c r="EHY61" s="150"/>
      <c r="EHZ61" s="151"/>
      <c r="EIA61" s="152"/>
      <c r="EIB61" s="152"/>
      <c r="EIC61" s="153"/>
      <c r="EID61" s="154"/>
      <c r="EIE61" s="150"/>
      <c r="EIF61" s="151"/>
      <c r="EIG61" s="152"/>
      <c r="EIH61" s="152"/>
      <c r="EII61" s="153"/>
      <c r="EIJ61" s="154"/>
      <c r="EIK61" s="150"/>
      <c r="EIL61" s="151"/>
      <c r="EIM61" s="152"/>
      <c r="EIN61" s="152"/>
      <c r="EIO61" s="153"/>
      <c r="EIP61" s="154"/>
      <c r="EIQ61" s="150"/>
      <c r="EIR61" s="151"/>
      <c r="EIS61" s="152"/>
      <c r="EIT61" s="152"/>
      <c r="EIU61" s="153"/>
      <c r="EIV61" s="154"/>
      <c r="EIW61" s="150"/>
      <c r="EIX61" s="151"/>
      <c r="EIY61" s="152"/>
      <c r="EIZ61" s="152"/>
      <c r="EJA61" s="153"/>
      <c r="EJB61" s="154"/>
      <c r="EJC61" s="150"/>
      <c r="EJD61" s="151"/>
      <c r="EJE61" s="152"/>
      <c r="EJF61" s="152"/>
      <c r="EJG61" s="153"/>
      <c r="EJH61" s="154"/>
      <c r="EJI61" s="150"/>
      <c r="EJJ61" s="151"/>
      <c r="EJK61" s="152"/>
      <c r="EJL61" s="152"/>
      <c r="EJM61" s="153"/>
      <c r="EJN61" s="154"/>
      <c r="EJO61" s="150"/>
      <c r="EJP61" s="151"/>
      <c r="EJQ61" s="152"/>
      <c r="EJR61" s="152"/>
      <c r="EJS61" s="153"/>
      <c r="EJT61" s="154"/>
      <c r="EJU61" s="150"/>
      <c r="EJV61" s="151"/>
      <c r="EJW61" s="152"/>
      <c r="EJX61" s="152"/>
      <c r="EJY61" s="153"/>
      <c r="EJZ61" s="154"/>
      <c r="EKA61" s="150"/>
      <c r="EKB61" s="151"/>
      <c r="EKC61" s="152"/>
      <c r="EKD61" s="152"/>
      <c r="EKE61" s="153"/>
      <c r="EKF61" s="154"/>
      <c r="EKG61" s="150"/>
      <c r="EKH61" s="151"/>
      <c r="EKI61" s="152"/>
      <c r="EKJ61" s="152"/>
      <c r="EKK61" s="153"/>
      <c r="EKL61" s="154"/>
      <c r="EKM61" s="150"/>
      <c r="EKN61" s="151"/>
      <c r="EKO61" s="152"/>
      <c r="EKP61" s="152"/>
      <c r="EKQ61" s="153"/>
      <c r="EKR61" s="154"/>
      <c r="EKS61" s="150"/>
      <c r="EKT61" s="151"/>
      <c r="EKU61" s="152"/>
      <c r="EKV61" s="152"/>
      <c r="EKW61" s="153"/>
      <c r="EKX61" s="154"/>
      <c r="EKY61" s="150"/>
      <c r="EKZ61" s="151"/>
      <c r="ELA61" s="152"/>
      <c r="ELB61" s="152"/>
      <c r="ELC61" s="153"/>
      <c r="ELD61" s="154"/>
      <c r="ELE61" s="150"/>
      <c r="ELF61" s="151"/>
      <c r="ELG61" s="152"/>
      <c r="ELH61" s="152"/>
      <c r="ELI61" s="153"/>
      <c r="ELJ61" s="154"/>
      <c r="ELK61" s="150"/>
      <c r="ELL61" s="151"/>
      <c r="ELM61" s="152"/>
      <c r="ELN61" s="152"/>
      <c r="ELO61" s="153"/>
      <c r="ELP61" s="154"/>
      <c r="ELQ61" s="150"/>
      <c r="ELR61" s="151"/>
      <c r="ELS61" s="152"/>
      <c r="ELT61" s="152"/>
      <c r="ELU61" s="153"/>
      <c r="ELV61" s="154"/>
      <c r="ELW61" s="150"/>
      <c r="ELX61" s="151"/>
      <c r="ELY61" s="152"/>
      <c r="ELZ61" s="152"/>
      <c r="EMA61" s="153"/>
      <c r="EMB61" s="154"/>
      <c r="EMC61" s="150"/>
      <c r="EMD61" s="151"/>
      <c r="EME61" s="152"/>
      <c r="EMF61" s="152"/>
      <c r="EMG61" s="153"/>
      <c r="EMH61" s="154"/>
      <c r="EMI61" s="150"/>
      <c r="EMJ61" s="151"/>
      <c r="EMK61" s="152"/>
      <c r="EML61" s="152"/>
      <c r="EMM61" s="153"/>
      <c r="EMN61" s="154"/>
      <c r="EMO61" s="150"/>
      <c r="EMP61" s="151"/>
      <c r="EMQ61" s="152"/>
      <c r="EMR61" s="152"/>
      <c r="EMS61" s="153"/>
      <c r="EMT61" s="154"/>
      <c r="EMU61" s="150"/>
      <c r="EMV61" s="151"/>
      <c r="EMW61" s="152"/>
      <c r="EMX61" s="152"/>
      <c r="EMY61" s="153"/>
      <c r="EMZ61" s="154"/>
      <c r="ENA61" s="150"/>
      <c r="ENB61" s="151"/>
      <c r="ENC61" s="152"/>
      <c r="END61" s="152"/>
      <c r="ENE61" s="153"/>
      <c r="ENF61" s="154"/>
      <c r="ENG61" s="150"/>
      <c r="ENH61" s="151"/>
      <c r="ENI61" s="152"/>
      <c r="ENJ61" s="152"/>
      <c r="ENK61" s="153"/>
      <c r="ENL61" s="154"/>
      <c r="ENM61" s="150"/>
      <c r="ENN61" s="151"/>
      <c r="ENO61" s="152"/>
      <c r="ENP61" s="152"/>
      <c r="ENQ61" s="153"/>
      <c r="ENR61" s="154"/>
      <c r="ENS61" s="150"/>
      <c r="ENT61" s="151"/>
      <c r="ENU61" s="152"/>
      <c r="ENV61" s="152"/>
      <c r="ENW61" s="153"/>
      <c r="ENX61" s="154"/>
      <c r="ENY61" s="150"/>
      <c r="ENZ61" s="151"/>
      <c r="EOA61" s="152"/>
      <c r="EOB61" s="152"/>
      <c r="EOC61" s="153"/>
      <c r="EOD61" s="154"/>
      <c r="EOE61" s="150"/>
      <c r="EOF61" s="151"/>
      <c r="EOG61" s="152"/>
      <c r="EOH61" s="152"/>
      <c r="EOI61" s="153"/>
      <c r="EOJ61" s="154"/>
      <c r="EOK61" s="150"/>
      <c r="EOL61" s="151"/>
      <c r="EOM61" s="152"/>
      <c r="EON61" s="152"/>
      <c r="EOO61" s="153"/>
      <c r="EOP61" s="154"/>
      <c r="EOQ61" s="150"/>
      <c r="EOR61" s="151"/>
      <c r="EOS61" s="152"/>
      <c r="EOT61" s="152"/>
      <c r="EOU61" s="153"/>
      <c r="EOV61" s="154"/>
      <c r="EOW61" s="150"/>
      <c r="EOX61" s="151"/>
      <c r="EOY61" s="152"/>
      <c r="EOZ61" s="152"/>
      <c r="EPA61" s="153"/>
      <c r="EPB61" s="154"/>
      <c r="EPC61" s="150"/>
      <c r="EPD61" s="151"/>
      <c r="EPE61" s="152"/>
      <c r="EPF61" s="152"/>
      <c r="EPG61" s="153"/>
      <c r="EPH61" s="154"/>
      <c r="EPI61" s="150"/>
      <c r="EPJ61" s="151"/>
      <c r="EPK61" s="152"/>
      <c r="EPL61" s="152"/>
      <c r="EPM61" s="153"/>
      <c r="EPN61" s="154"/>
      <c r="EPO61" s="150"/>
      <c r="EPP61" s="151"/>
      <c r="EPQ61" s="152"/>
      <c r="EPR61" s="152"/>
      <c r="EPS61" s="153"/>
      <c r="EPT61" s="154"/>
      <c r="EPU61" s="150"/>
      <c r="EPV61" s="151"/>
      <c r="EPW61" s="152"/>
      <c r="EPX61" s="152"/>
      <c r="EPY61" s="153"/>
      <c r="EPZ61" s="154"/>
      <c r="EQA61" s="150"/>
      <c r="EQB61" s="151"/>
      <c r="EQC61" s="152"/>
      <c r="EQD61" s="152"/>
      <c r="EQE61" s="153"/>
      <c r="EQF61" s="154"/>
      <c r="EQG61" s="150"/>
      <c r="EQH61" s="151"/>
      <c r="EQI61" s="152"/>
      <c r="EQJ61" s="152"/>
      <c r="EQK61" s="153"/>
      <c r="EQL61" s="154"/>
      <c r="EQM61" s="150"/>
      <c r="EQN61" s="151"/>
      <c r="EQO61" s="152"/>
      <c r="EQP61" s="152"/>
      <c r="EQQ61" s="153"/>
      <c r="EQR61" s="154"/>
      <c r="EQS61" s="150"/>
      <c r="EQT61" s="151"/>
      <c r="EQU61" s="152"/>
      <c r="EQV61" s="152"/>
      <c r="EQW61" s="153"/>
      <c r="EQX61" s="154"/>
      <c r="EQY61" s="150"/>
      <c r="EQZ61" s="151"/>
      <c r="ERA61" s="152"/>
      <c r="ERB61" s="152"/>
      <c r="ERC61" s="153"/>
      <c r="ERD61" s="154"/>
      <c r="ERE61" s="150"/>
      <c r="ERF61" s="151"/>
      <c r="ERG61" s="152"/>
      <c r="ERH61" s="152"/>
      <c r="ERI61" s="153"/>
      <c r="ERJ61" s="154"/>
      <c r="ERK61" s="150"/>
      <c r="ERL61" s="151"/>
      <c r="ERM61" s="152"/>
      <c r="ERN61" s="152"/>
      <c r="ERO61" s="153"/>
      <c r="ERP61" s="154"/>
      <c r="ERQ61" s="150"/>
      <c r="ERR61" s="151"/>
      <c r="ERS61" s="152"/>
      <c r="ERT61" s="152"/>
      <c r="ERU61" s="153"/>
      <c r="ERV61" s="154"/>
      <c r="ERW61" s="150"/>
      <c r="ERX61" s="151"/>
      <c r="ERY61" s="152"/>
      <c r="ERZ61" s="152"/>
      <c r="ESA61" s="153"/>
      <c r="ESB61" s="154"/>
      <c r="ESC61" s="150"/>
      <c r="ESD61" s="151"/>
      <c r="ESE61" s="152"/>
      <c r="ESF61" s="152"/>
      <c r="ESG61" s="153"/>
      <c r="ESH61" s="154"/>
      <c r="ESI61" s="150"/>
      <c r="ESJ61" s="151"/>
      <c r="ESK61" s="152"/>
      <c r="ESL61" s="152"/>
      <c r="ESM61" s="153"/>
      <c r="ESN61" s="154"/>
      <c r="ESO61" s="150"/>
      <c r="ESP61" s="151"/>
      <c r="ESQ61" s="152"/>
      <c r="ESR61" s="152"/>
      <c r="ESS61" s="153"/>
      <c r="EST61" s="154"/>
      <c r="ESU61" s="150"/>
      <c r="ESV61" s="151"/>
      <c r="ESW61" s="152"/>
      <c r="ESX61" s="152"/>
      <c r="ESY61" s="153"/>
      <c r="ESZ61" s="154"/>
      <c r="ETA61" s="150"/>
      <c r="ETB61" s="151"/>
      <c r="ETC61" s="152"/>
      <c r="ETD61" s="152"/>
      <c r="ETE61" s="153"/>
      <c r="ETF61" s="154"/>
      <c r="ETG61" s="150"/>
      <c r="ETH61" s="151"/>
      <c r="ETI61" s="152"/>
      <c r="ETJ61" s="152"/>
      <c r="ETK61" s="153"/>
      <c r="ETL61" s="154"/>
      <c r="ETM61" s="150"/>
      <c r="ETN61" s="151"/>
      <c r="ETO61" s="152"/>
      <c r="ETP61" s="152"/>
      <c r="ETQ61" s="153"/>
      <c r="ETR61" s="154"/>
      <c r="ETS61" s="150"/>
      <c r="ETT61" s="151"/>
      <c r="ETU61" s="152"/>
      <c r="ETV61" s="152"/>
      <c r="ETW61" s="153"/>
      <c r="ETX61" s="154"/>
      <c r="ETY61" s="150"/>
      <c r="ETZ61" s="151"/>
      <c r="EUA61" s="152"/>
      <c r="EUB61" s="152"/>
      <c r="EUC61" s="153"/>
      <c r="EUD61" s="154"/>
      <c r="EUE61" s="150"/>
      <c r="EUF61" s="151"/>
      <c r="EUG61" s="152"/>
      <c r="EUH61" s="152"/>
      <c r="EUI61" s="153"/>
      <c r="EUJ61" s="154"/>
      <c r="EUK61" s="150"/>
      <c r="EUL61" s="151"/>
      <c r="EUM61" s="152"/>
      <c r="EUN61" s="152"/>
      <c r="EUO61" s="153"/>
      <c r="EUP61" s="154"/>
      <c r="EUQ61" s="150"/>
      <c r="EUR61" s="151"/>
      <c r="EUS61" s="152"/>
      <c r="EUT61" s="152"/>
      <c r="EUU61" s="153"/>
      <c r="EUV61" s="154"/>
      <c r="EUW61" s="150"/>
      <c r="EUX61" s="151"/>
      <c r="EUY61" s="152"/>
      <c r="EUZ61" s="152"/>
      <c r="EVA61" s="153"/>
      <c r="EVB61" s="154"/>
      <c r="EVC61" s="150"/>
      <c r="EVD61" s="151"/>
      <c r="EVE61" s="152"/>
      <c r="EVF61" s="152"/>
      <c r="EVG61" s="153"/>
      <c r="EVH61" s="154"/>
      <c r="EVI61" s="150"/>
      <c r="EVJ61" s="151"/>
      <c r="EVK61" s="152"/>
      <c r="EVL61" s="152"/>
      <c r="EVM61" s="153"/>
      <c r="EVN61" s="154"/>
      <c r="EVO61" s="150"/>
      <c r="EVP61" s="151"/>
      <c r="EVQ61" s="152"/>
      <c r="EVR61" s="152"/>
      <c r="EVS61" s="153"/>
      <c r="EVT61" s="154"/>
      <c r="EVU61" s="150"/>
      <c r="EVV61" s="151"/>
      <c r="EVW61" s="152"/>
      <c r="EVX61" s="152"/>
      <c r="EVY61" s="153"/>
      <c r="EVZ61" s="154"/>
      <c r="EWA61" s="150"/>
      <c r="EWB61" s="151"/>
      <c r="EWC61" s="152"/>
      <c r="EWD61" s="152"/>
      <c r="EWE61" s="153"/>
      <c r="EWF61" s="154"/>
      <c r="EWG61" s="150"/>
      <c r="EWH61" s="151"/>
      <c r="EWI61" s="152"/>
      <c r="EWJ61" s="152"/>
      <c r="EWK61" s="153"/>
      <c r="EWL61" s="154"/>
      <c r="EWM61" s="150"/>
      <c r="EWN61" s="151"/>
      <c r="EWO61" s="152"/>
      <c r="EWP61" s="152"/>
      <c r="EWQ61" s="153"/>
      <c r="EWR61" s="154"/>
      <c r="EWS61" s="150"/>
      <c r="EWT61" s="151"/>
      <c r="EWU61" s="152"/>
      <c r="EWV61" s="152"/>
      <c r="EWW61" s="153"/>
      <c r="EWX61" s="154"/>
      <c r="EWY61" s="150"/>
      <c r="EWZ61" s="151"/>
      <c r="EXA61" s="152"/>
      <c r="EXB61" s="152"/>
      <c r="EXC61" s="153"/>
      <c r="EXD61" s="154"/>
      <c r="EXE61" s="150"/>
      <c r="EXF61" s="151"/>
      <c r="EXG61" s="152"/>
      <c r="EXH61" s="152"/>
      <c r="EXI61" s="153"/>
      <c r="EXJ61" s="154"/>
      <c r="EXK61" s="150"/>
      <c r="EXL61" s="151"/>
      <c r="EXM61" s="152"/>
      <c r="EXN61" s="152"/>
      <c r="EXO61" s="153"/>
      <c r="EXP61" s="154"/>
      <c r="EXQ61" s="150"/>
      <c r="EXR61" s="151"/>
      <c r="EXS61" s="152"/>
      <c r="EXT61" s="152"/>
      <c r="EXU61" s="153"/>
      <c r="EXV61" s="154"/>
      <c r="EXW61" s="150"/>
      <c r="EXX61" s="151"/>
      <c r="EXY61" s="152"/>
      <c r="EXZ61" s="152"/>
      <c r="EYA61" s="153"/>
      <c r="EYB61" s="154"/>
      <c r="EYC61" s="150"/>
      <c r="EYD61" s="151"/>
      <c r="EYE61" s="152"/>
      <c r="EYF61" s="152"/>
      <c r="EYG61" s="153"/>
      <c r="EYH61" s="154"/>
      <c r="EYI61" s="150"/>
      <c r="EYJ61" s="151"/>
      <c r="EYK61" s="152"/>
      <c r="EYL61" s="152"/>
      <c r="EYM61" s="153"/>
      <c r="EYN61" s="154"/>
      <c r="EYO61" s="150"/>
      <c r="EYP61" s="151"/>
      <c r="EYQ61" s="152"/>
      <c r="EYR61" s="152"/>
      <c r="EYS61" s="153"/>
      <c r="EYT61" s="154"/>
      <c r="EYU61" s="150"/>
      <c r="EYV61" s="151"/>
      <c r="EYW61" s="152"/>
      <c r="EYX61" s="152"/>
      <c r="EYY61" s="153"/>
      <c r="EYZ61" s="154"/>
      <c r="EZA61" s="150"/>
      <c r="EZB61" s="151"/>
      <c r="EZC61" s="152"/>
      <c r="EZD61" s="152"/>
      <c r="EZE61" s="153"/>
      <c r="EZF61" s="154"/>
      <c r="EZG61" s="150"/>
      <c r="EZH61" s="151"/>
      <c r="EZI61" s="152"/>
      <c r="EZJ61" s="152"/>
      <c r="EZK61" s="153"/>
      <c r="EZL61" s="154"/>
      <c r="EZM61" s="150"/>
      <c r="EZN61" s="151"/>
      <c r="EZO61" s="152"/>
      <c r="EZP61" s="152"/>
      <c r="EZQ61" s="153"/>
      <c r="EZR61" s="154"/>
      <c r="EZS61" s="150"/>
      <c r="EZT61" s="151"/>
      <c r="EZU61" s="152"/>
      <c r="EZV61" s="152"/>
      <c r="EZW61" s="153"/>
      <c r="EZX61" s="154"/>
      <c r="EZY61" s="150"/>
      <c r="EZZ61" s="151"/>
      <c r="FAA61" s="152"/>
      <c r="FAB61" s="152"/>
      <c r="FAC61" s="153"/>
      <c r="FAD61" s="154"/>
      <c r="FAE61" s="150"/>
      <c r="FAF61" s="151"/>
      <c r="FAG61" s="152"/>
      <c r="FAH61" s="152"/>
      <c r="FAI61" s="153"/>
      <c r="FAJ61" s="154"/>
      <c r="FAK61" s="150"/>
      <c r="FAL61" s="151"/>
      <c r="FAM61" s="152"/>
      <c r="FAN61" s="152"/>
      <c r="FAO61" s="153"/>
      <c r="FAP61" s="154"/>
      <c r="FAQ61" s="150"/>
      <c r="FAR61" s="151"/>
      <c r="FAS61" s="152"/>
      <c r="FAT61" s="152"/>
      <c r="FAU61" s="153"/>
      <c r="FAV61" s="154"/>
      <c r="FAW61" s="150"/>
      <c r="FAX61" s="151"/>
      <c r="FAY61" s="152"/>
      <c r="FAZ61" s="152"/>
      <c r="FBA61" s="153"/>
      <c r="FBB61" s="154"/>
      <c r="FBC61" s="150"/>
      <c r="FBD61" s="151"/>
      <c r="FBE61" s="152"/>
      <c r="FBF61" s="152"/>
      <c r="FBG61" s="153"/>
      <c r="FBH61" s="154"/>
      <c r="FBI61" s="150"/>
      <c r="FBJ61" s="151"/>
      <c r="FBK61" s="152"/>
      <c r="FBL61" s="152"/>
      <c r="FBM61" s="153"/>
      <c r="FBN61" s="154"/>
      <c r="FBO61" s="150"/>
      <c r="FBP61" s="151"/>
      <c r="FBQ61" s="152"/>
      <c r="FBR61" s="152"/>
      <c r="FBS61" s="153"/>
      <c r="FBT61" s="154"/>
      <c r="FBU61" s="150"/>
      <c r="FBV61" s="151"/>
      <c r="FBW61" s="152"/>
      <c r="FBX61" s="152"/>
      <c r="FBY61" s="153"/>
      <c r="FBZ61" s="154"/>
      <c r="FCA61" s="150"/>
      <c r="FCB61" s="151"/>
      <c r="FCC61" s="152"/>
      <c r="FCD61" s="152"/>
      <c r="FCE61" s="153"/>
      <c r="FCF61" s="154"/>
      <c r="FCG61" s="150"/>
      <c r="FCH61" s="151"/>
      <c r="FCI61" s="152"/>
      <c r="FCJ61" s="152"/>
      <c r="FCK61" s="153"/>
      <c r="FCL61" s="154"/>
      <c r="FCM61" s="150"/>
      <c r="FCN61" s="151"/>
      <c r="FCO61" s="152"/>
      <c r="FCP61" s="152"/>
      <c r="FCQ61" s="153"/>
      <c r="FCR61" s="154"/>
      <c r="FCS61" s="150"/>
      <c r="FCT61" s="151"/>
      <c r="FCU61" s="152"/>
      <c r="FCV61" s="152"/>
      <c r="FCW61" s="153"/>
      <c r="FCX61" s="154"/>
      <c r="FCY61" s="150"/>
      <c r="FCZ61" s="151"/>
      <c r="FDA61" s="152"/>
      <c r="FDB61" s="152"/>
      <c r="FDC61" s="153"/>
      <c r="FDD61" s="154"/>
      <c r="FDE61" s="150"/>
      <c r="FDF61" s="151"/>
      <c r="FDG61" s="152"/>
      <c r="FDH61" s="152"/>
      <c r="FDI61" s="153"/>
      <c r="FDJ61" s="154"/>
      <c r="FDK61" s="150"/>
      <c r="FDL61" s="151"/>
      <c r="FDM61" s="152"/>
      <c r="FDN61" s="152"/>
      <c r="FDO61" s="153"/>
      <c r="FDP61" s="154"/>
      <c r="FDQ61" s="150"/>
      <c r="FDR61" s="151"/>
      <c r="FDS61" s="152"/>
      <c r="FDT61" s="152"/>
      <c r="FDU61" s="153"/>
      <c r="FDV61" s="154"/>
      <c r="FDW61" s="150"/>
      <c r="FDX61" s="151"/>
      <c r="FDY61" s="152"/>
      <c r="FDZ61" s="152"/>
      <c r="FEA61" s="153"/>
      <c r="FEB61" s="154"/>
      <c r="FEC61" s="150"/>
      <c r="FED61" s="151"/>
      <c r="FEE61" s="152"/>
      <c r="FEF61" s="152"/>
      <c r="FEG61" s="153"/>
      <c r="FEH61" s="154"/>
      <c r="FEI61" s="150"/>
      <c r="FEJ61" s="151"/>
      <c r="FEK61" s="152"/>
      <c r="FEL61" s="152"/>
      <c r="FEM61" s="153"/>
      <c r="FEN61" s="154"/>
      <c r="FEO61" s="150"/>
      <c r="FEP61" s="151"/>
      <c r="FEQ61" s="152"/>
      <c r="FER61" s="152"/>
      <c r="FES61" s="153"/>
      <c r="FET61" s="154"/>
      <c r="FEU61" s="150"/>
      <c r="FEV61" s="151"/>
      <c r="FEW61" s="152"/>
      <c r="FEX61" s="152"/>
      <c r="FEY61" s="153"/>
      <c r="FEZ61" s="154"/>
      <c r="FFA61" s="150"/>
      <c r="FFB61" s="151"/>
      <c r="FFC61" s="152"/>
      <c r="FFD61" s="152"/>
      <c r="FFE61" s="153"/>
      <c r="FFF61" s="154"/>
      <c r="FFG61" s="150"/>
      <c r="FFH61" s="151"/>
      <c r="FFI61" s="152"/>
      <c r="FFJ61" s="152"/>
      <c r="FFK61" s="153"/>
      <c r="FFL61" s="154"/>
      <c r="FFM61" s="150"/>
      <c r="FFN61" s="151"/>
      <c r="FFO61" s="152"/>
      <c r="FFP61" s="152"/>
      <c r="FFQ61" s="153"/>
      <c r="FFR61" s="154"/>
      <c r="FFS61" s="150"/>
      <c r="FFT61" s="151"/>
      <c r="FFU61" s="152"/>
      <c r="FFV61" s="152"/>
      <c r="FFW61" s="153"/>
      <c r="FFX61" s="154"/>
      <c r="FFY61" s="150"/>
      <c r="FFZ61" s="151"/>
      <c r="FGA61" s="152"/>
      <c r="FGB61" s="152"/>
      <c r="FGC61" s="153"/>
      <c r="FGD61" s="154"/>
      <c r="FGE61" s="150"/>
      <c r="FGF61" s="151"/>
      <c r="FGG61" s="152"/>
      <c r="FGH61" s="152"/>
      <c r="FGI61" s="153"/>
      <c r="FGJ61" s="154"/>
      <c r="FGK61" s="150"/>
      <c r="FGL61" s="151"/>
      <c r="FGM61" s="152"/>
      <c r="FGN61" s="152"/>
      <c r="FGO61" s="153"/>
      <c r="FGP61" s="154"/>
      <c r="FGQ61" s="150"/>
      <c r="FGR61" s="151"/>
      <c r="FGS61" s="152"/>
      <c r="FGT61" s="152"/>
      <c r="FGU61" s="153"/>
      <c r="FGV61" s="154"/>
      <c r="FGW61" s="150"/>
      <c r="FGX61" s="151"/>
      <c r="FGY61" s="152"/>
      <c r="FGZ61" s="152"/>
      <c r="FHA61" s="153"/>
      <c r="FHB61" s="154"/>
      <c r="FHC61" s="150"/>
      <c r="FHD61" s="151"/>
      <c r="FHE61" s="152"/>
      <c r="FHF61" s="152"/>
      <c r="FHG61" s="153"/>
      <c r="FHH61" s="154"/>
      <c r="FHI61" s="150"/>
      <c r="FHJ61" s="151"/>
      <c r="FHK61" s="152"/>
      <c r="FHL61" s="152"/>
      <c r="FHM61" s="153"/>
      <c r="FHN61" s="154"/>
      <c r="FHO61" s="150"/>
      <c r="FHP61" s="151"/>
      <c r="FHQ61" s="152"/>
      <c r="FHR61" s="152"/>
      <c r="FHS61" s="153"/>
      <c r="FHT61" s="154"/>
      <c r="FHU61" s="150"/>
      <c r="FHV61" s="151"/>
      <c r="FHW61" s="152"/>
      <c r="FHX61" s="152"/>
      <c r="FHY61" s="153"/>
      <c r="FHZ61" s="154"/>
      <c r="FIA61" s="150"/>
      <c r="FIB61" s="151"/>
      <c r="FIC61" s="152"/>
      <c r="FID61" s="152"/>
      <c r="FIE61" s="153"/>
      <c r="FIF61" s="154"/>
      <c r="FIG61" s="150"/>
      <c r="FIH61" s="151"/>
      <c r="FII61" s="152"/>
      <c r="FIJ61" s="152"/>
      <c r="FIK61" s="153"/>
      <c r="FIL61" s="154"/>
      <c r="FIM61" s="150"/>
      <c r="FIN61" s="151"/>
      <c r="FIO61" s="152"/>
      <c r="FIP61" s="152"/>
      <c r="FIQ61" s="153"/>
      <c r="FIR61" s="154"/>
      <c r="FIS61" s="150"/>
      <c r="FIT61" s="151"/>
      <c r="FIU61" s="152"/>
      <c r="FIV61" s="152"/>
      <c r="FIW61" s="153"/>
      <c r="FIX61" s="154"/>
      <c r="FIY61" s="150"/>
      <c r="FIZ61" s="151"/>
      <c r="FJA61" s="152"/>
      <c r="FJB61" s="152"/>
      <c r="FJC61" s="153"/>
      <c r="FJD61" s="154"/>
      <c r="FJE61" s="150"/>
      <c r="FJF61" s="151"/>
      <c r="FJG61" s="152"/>
      <c r="FJH61" s="152"/>
      <c r="FJI61" s="153"/>
      <c r="FJJ61" s="154"/>
      <c r="FJK61" s="150"/>
      <c r="FJL61" s="151"/>
      <c r="FJM61" s="152"/>
      <c r="FJN61" s="152"/>
      <c r="FJO61" s="153"/>
      <c r="FJP61" s="154"/>
      <c r="FJQ61" s="150"/>
      <c r="FJR61" s="151"/>
      <c r="FJS61" s="152"/>
      <c r="FJT61" s="152"/>
      <c r="FJU61" s="153"/>
      <c r="FJV61" s="154"/>
      <c r="FJW61" s="150"/>
      <c r="FJX61" s="151"/>
      <c r="FJY61" s="152"/>
      <c r="FJZ61" s="152"/>
      <c r="FKA61" s="153"/>
      <c r="FKB61" s="154"/>
      <c r="FKC61" s="150"/>
      <c r="FKD61" s="151"/>
      <c r="FKE61" s="152"/>
      <c r="FKF61" s="152"/>
      <c r="FKG61" s="153"/>
      <c r="FKH61" s="154"/>
      <c r="FKI61" s="150"/>
      <c r="FKJ61" s="151"/>
      <c r="FKK61" s="152"/>
      <c r="FKL61" s="152"/>
      <c r="FKM61" s="153"/>
      <c r="FKN61" s="154"/>
      <c r="FKO61" s="150"/>
      <c r="FKP61" s="151"/>
      <c r="FKQ61" s="152"/>
      <c r="FKR61" s="152"/>
      <c r="FKS61" s="153"/>
      <c r="FKT61" s="154"/>
      <c r="FKU61" s="150"/>
      <c r="FKV61" s="151"/>
      <c r="FKW61" s="152"/>
      <c r="FKX61" s="152"/>
      <c r="FKY61" s="153"/>
      <c r="FKZ61" s="154"/>
      <c r="FLA61" s="150"/>
      <c r="FLB61" s="151"/>
      <c r="FLC61" s="152"/>
      <c r="FLD61" s="152"/>
      <c r="FLE61" s="153"/>
      <c r="FLF61" s="154"/>
      <c r="FLG61" s="150"/>
      <c r="FLH61" s="151"/>
      <c r="FLI61" s="152"/>
      <c r="FLJ61" s="152"/>
      <c r="FLK61" s="153"/>
      <c r="FLL61" s="154"/>
      <c r="FLM61" s="150"/>
      <c r="FLN61" s="151"/>
      <c r="FLO61" s="152"/>
      <c r="FLP61" s="152"/>
      <c r="FLQ61" s="153"/>
      <c r="FLR61" s="154"/>
      <c r="FLS61" s="150"/>
      <c r="FLT61" s="151"/>
      <c r="FLU61" s="152"/>
      <c r="FLV61" s="152"/>
      <c r="FLW61" s="153"/>
      <c r="FLX61" s="154"/>
      <c r="FLY61" s="150"/>
      <c r="FLZ61" s="151"/>
      <c r="FMA61" s="152"/>
      <c r="FMB61" s="152"/>
      <c r="FMC61" s="153"/>
      <c r="FMD61" s="154"/>
      <c r="FME61" s="150"/>
      <c r="FMF61" s="151"/>
      <c r="FMG61" s="152"/>
      <c r="FMH61" s="152"/>
      <c r="FMI61" s="153"/>
      <c r="FMJ61" s="154"/>
      <c r="FMK61" s="150"/>
      <c r="FML61" s="151"/>
      <c r="FMM61" s="152"/>
      <c r="FMN61" s="152"/>
      <c r="FMO61" s="153"/>
      <c r="FMP61" s="154"/>
      <c r="FMQ61" s="150"/>
      <c r="FMR61" s="151"/>
      <c r="FMS61" s="152"/>
      <c r="FMT61" s="152"/>
      <c r="FMU61" s="153"/>
      <c r="FMV61" s="154"/>
      <c r="FMW61" s="150"/>
      <c r="FMX61" s="151"/>
      <c r="FMY61" s="152"/>
      <c r="FMZ61" s="152"/>
      <c r="FNA61" s="153"/>
      <c r="FNB61" s="154"/>
      <c r="FNC61" s="150"/>
      <c r="FND61" s="151"/>
      <c r="FNE61" s="152"/>
      <c r="FNF61" s="152"/>
      <c r="FNG61" s="153"/>
      <c r="FNH61" s="154"/>
      <c r="FNI61" s="150"/>
      <c r="FNJ61" s="151"/>
      <c r="FNK61" s="152"/>
      <c r="FNL61" s="152"/>
      <c r="FNM61" s="153"/>
      <c r="FNN61" s="154"/>
      <c r="FNO61" s="150"/>
      <c r="FNP61" s="151"/>
      <c r="FNQ61" s="152"/>
      <c r="FNR61" s="152"/>
      <c r="FNS61" s="153"/>
      <c r="FNT61" s="154"/>
      <c r="FNU61" s="150"/>
      <c r="FNV61" s="151"/>
      <c r="FNW61" s="152"/>
      <c r="FNX61" s="152"/>
      <c r="FNY61" s="153"/>
      <c r="FNZ61" s="154"/>
      <c r="FOA61" s="150"/>
      <c r="FOB61" s="151"/>
      <c r="FOC61" s="152"/>
      <c r="FOD61" s="152"/>
      <c r="FOE61" s="153"/>
      <c r="FOF61" s="154"/>
      <c r="FOG61" s="150"/>
      <c r="FOH61" s="151"/>
      <c r="FOI61" s="152"/>
      <c r="FOJ61" s="152"/>
      <c r="FOK61" s="153"/>
      <c r="FOL61" s="154"/>
      <c r="FOM61" s="150"/>
      <c r="FON61" s="151"/>
      <c r="FOO61" s="152"/>
      <c r="FOP61" s="152"/>
      <c r="FOQ61" s="153"/>
      <c r="FOR61" s="154"/>
      <c r="FOS61" s="150"/>
      <c r="FOT61" s="151"/>
      <c r="FOU61" s="152"/>
      <c r="FOV61" s="152"/>
      <c r="FOW61" s="153"/>
      <c r="FOX61" s="154"/>
      <c r="FOY61" s="150"/>
      <c r="FOZ61" s="151"/>
      <c r="FPA61" s="152"/>
      <c r="FPB61" s="152"/>
      <c r="FPC61" s="153"/>
      <c r="FPD61" s="154"/>
      <c r="FPE61" s="150"/>
      <c r="FPF61" s="151"/>
      <c r="FPG61" s="152"/>
      <c r="FPH61" s="152"/>
      <c r="FPI61" s="153"/>
      <c r="FPJ61" s="154"/>
      <c r="FPK61" s="150"/>
      <c r="FPL61" s="151"/>
      <c r="FPM61" s="152"/>
      <c r="FPN61" s="152"/>
      <c r="FPO61" s="153"/>
      <c r="FPP61" s="154"/>
      <c r="FPQ61" s="150"/>
      <c r="FPR61" s="151"/>
      <c r="FPS61" s="152"/>
      <c r="FPT61" s="152"/>
      <c r="FPU61" s="153"/>
      <c r="FPV61" s="154"/>
      <c r="FPW61" s="150"/>
      <c r="FPX61" s="151"/>
      <c r="FPY61" s="152"/>
      <c r="FPZ61" s="152"/>
      <c r="FQA61" s="153"/>
      <c r="FQB61" s="154"/>
      <c r="FQC61" s="150"/>
      <c r="FQD61" s="151"/>
      <c r="FQE61" s="152"/>
      <c r="FQF61" s="152"/>
      <c r="FQG61" s="153"/>
      <c r="FQH61" s="154"/>
      <c r="FQI61" s="150"/>
      <c r="FQJ61" s="151"/>
      <c r="FQK61" s="152"/>
      <c r="FQL61" s="152"/>
      <c r="FQM61" s="153"/>
      <c r="FQN61" s="154"/>
      <c r="FQO61" s="150"/>
      <c r="FQP61" s="151"/>
      <c r="FQQ61" s="152"/>
      <c r="FQR61" s="152"/>
      <c r="FQS61" s="153"/>
      <c r="FQT61" s="154"/>
      <c r="FQU61" s="150"/>
      <c r="FQV61" s="151"/>
      <c r="FQW61" s="152"/>
      <c r="FQX61" s="152"/>
      <c r="FQY61" s="153"/>
      <c r="FQZ61" s="154"/>
      <c r="FRA61" s="150"/>
      <c r="FRB61" s="151"/>
      <c r="FRC61" s="152"/>
      <c r="FRD61" s="152"/>
      <c r="FRE61" s="153"/>
      <c r="FRF61" s="154"/>
      <c r="FRG61" s="150"/>
      <c r="FRH61" s="151"/>
      <c r="FRI61" s="152"/>
      <c r="FRJ61" s="152"/>
      <c r="FRK61" s="153"/>
      <c r="FRL61" s="154"/>
      <c r="FRM61" s="150"/>
      <c r="FRN61" s="151"/>
      <c r="FRO61" s="152"/>
      <c r="FRP61" s="152"/>
      <c r="FRQ61" s="153"/>
      <c r="FRR61" s="154"/>
      <c r="FRS61" s="150"/>
      <c r="FRT61" s="151"/>
      <c r="FRU61" s="152"/>
      <c r="FRV61" s="152"/>
      <c r="FRW61" s="153"/>
      <c r="FRX61" s="154"/>
      <c r="FRY61" s="150"/>
      <c r="FRZ61" s="151"/>
      <c r="FSA61" s="152"/>
      <c r="FSB61" s="152"/>
      <c r="FSC61" s="153"/>
      <c r="FSD61" s="154"/>
      <c r="FSE61" s="150"/>
      <c r="FSF61" s="151"/>
      <c r="FSG61" s="152"/>
      <c r="FSH61" s="152"/>
      <c r="FSI61" s="153"/>
      <c r="FSJ61" s="154"/>
      <c r="FSK61" s="150"/>
      <c r="FSL61" s="151"/>
      <c r="FSM61" s="152"/>
      <c r="FSN61" s="152"/>
      <c r="FSO61" s="153"/>
      <c r="FSP61" s="154"/>
      <c r="FSQ61" s="150"/>
      <c r="FSR61" s="151"/>
      <c r="FSS61" s="152"/>
      <c r="FST61" s="152"/>
      <c r="FSU61" s="153"/>
      <c r="FSV61" s="154"/>
      <c r="FSW61" s="150"/>
      <c r="FSX61" s="151"/>
      <c r="FSY61" s="152"/>
      <c r="FSZ61" s="152"/>
      <c r="FTA61" s="153"/>
      <c r="FTB61" s="154"/>
      <c r="FTC61" s="150"/>
      <c r="FTD61" s="151"/>
      <c r="FTE61" s="152"/>
      <c r="FTF61" s="152"/>
      <c r="FTG61" s="153"/>
      <c r="FTH61" s="154"/>
      <c r="FTI61" s="150"/>
      <c r="FTJ61" s="151"/>
      <c r="FTK61" s="152"/>
      <c r="FTL61" s="152"/>
      <c r="FTM61" s="153"/>
      <c r="FTN61" s="154"/>
      <c r="FTO61" s="150"/>
      <c r="FTP61" s="151"/>
      <c r="FTQ61" s="152"/>
      <c r="FTR61" s="152"/>
      <c r="FTS61" s="153"/>
      <c r="FTT61" s="154"/>
      <c r="FTU61" s="150"/>
      <c r="FTV61" s="151"/>
      <c r="FTW61" s="152"/>
      <c r="FTX61" s="152"/>
      <c r="FTY61" s="153"/>
      <c r="FTZ61" s="154"/>
      <c r="FUA61" s="150"/>
      <c r="FUB61" s="151"/>
      <c r="FUC61" s="152"/>
      <c r="FUD61" s="152"/>
      <c r="FUE61" s="153"/>
      <c r="FUF61" s="154"/>
      <c r="FUG61" s="150"/>
      <c r="FUH61" s="151"/>
      <c r="FUI61" s="152"/>
      <c r="FUJ61" s="152"/>
      <c r="FUK61" s="153"/>
      <c r="FUL61" s="154"/>
      <c r="FUM61" s="150"/>
      <c r="FUN61" s="151"/>
      <c r="FUO61" s="152"/>
      <c r="FUP61" s="152"/>
      <c r="FUQ61" s="153"/>
      <c r="FUR61" s="154"/>
      <c r="FUS61" s="150"/>
      <c r="FUT61" s="151"/>
      <c r="FUU61" s="152"/>
      <c r="FUV61" s="152"/>
      <c r="FUW61" s="153"/>
      <c r="FUX61" s="154"/>
      <c r="FUY61" s="150"/>
      <c r="FUZ61" s="151"/>
      <c r="FVA61" s="152"/>
      <c r="FVB61" s="152"/>
      <c r="FVC61" s="153"/>
      <c r="FVD61" s="154"/>
      <c r="FVE61" s="150"/>
      <c r="FVF61" s="151"/>
      <c r="FVG61" s="152"/>
      <c r="FVH61" s="152"/>
      <c r="FVI61" s="153"/>
      <c r="FVJ61" s="154"/>
      <c r="FVK61" s="150"/>
      <c r="FVL61" s="151"/>
      <c r="FVM61" s="152"/>
      <c r="FVN61" s="152"/>
      <c r="FVO61" s="153"/>
      <c r="FVP61" s="154"/>
      <c r="FVQ61" s="150"/>
      <c r="FVR61" s="151"/>
      <c r="FVS61" s="152"/>
      <c r="FVT61" s="152"/>
      <c r="FVU61" s="153"/>
      <c r="FVV61" s="154"/>
      <c r="FVW61" s="150"/>
      <c r="FVX61" s="151"/>
      <c r="FVY61" s="152"/>
      <c r="FVZ61" s="152"/>
      <c r="FWA61" s="153"/>
      <c r="FWB61" s="154"/>
      <c r="FWC61" s="150"/>
      <c r="FWD61" s="151"/>
      <c r="FWE61" s="152"/>
      <c r="FWF61" s="152"/>
      <c r="FWG61" s="153"/>
      <c r="FWH61" s="154"/>
      <c r="FWI61" s="150"/>
      <c r="FWJ61" s="151"/>
      <c r="FWK61" s="152"/>
      <c r="FWL61" s="152"/>
      <c r="FWM61" s="153"/>
      <c r="FWN61" s="154"/>
      <c r="FWO61" s="150"/>
      <c r="FWP61" s="151"/>
      <c r="FWQ61" s="152"/>
      <c r="FWR61" s="152"/>
      <c r="FWS61" s="153"/>
      <c r="FWT61" s="154"/>
      <c r="FWU61" s="150"/>
      <c r="FWV61" s="151"/>
      <c r="FWW61" s="152"/>
      <c r="FWX61" s="152"/>
      <c r="FWY61" s="153"/>
      <c r="FWZ61" s="154"/>
      <c r="FXA61" s="150"/>
      <c r="FXB61" s="151"/>
      <c r="FXC61" s="152"/>
      <c r="FXD61" s="152"/>
      <c r="FXE61" s="153"/>
      <c r="FXF61" s="154"/>
      <c r="FXG61" s="150"/>
      <c r="FXH61" s="151"/>
      <c r="FXI61" s="152"/>
      <c r="FXJ61" s="152"/>
      <c r="FXK61" s="153"/>
      <c r="FXL61" s="154"/>
      <c r="FXM61" s="150"/>
      <c r="FXN61" s="151"/>
      <c r="FXO61" s="152"/>
      <c r="FXP61" s="152"/>
      <c r="FXQ61" s="153"/>
      <c r="FXR61" s="154"/>
      <c r="FXS61" s="150"/>
      <c r="FXT61" s="151"/>
      <c r="FXU61" s="152"/>
      <c r="FXV61" s="152"/>
      <c r="FXW61" s="153"/>
      <c r="FXX61" s="154"/>
      <c r="FXY61" s="150"/>
      <c r="FXZ61" s="151"/>
      <c r="FYA61" s="152"/>
      <c r="FYB61" s="152"/>
      <c r="FYC61" s="153"/>
      <c r="FYD61" s="154"/>
      <c r="FYE61" s="150"/>
      <c r="FYF61" s="151"/>
      <c r="FYG61" s="152"/>
      <c r="FYH61" s="152"/>
      <c r="FYI61" s="153"/>
      <c r="FYJ61" s="154"/>
      <c r="FYK61" s="150"/>
      <c r="FYL61" s="151"/>
      <c r="FYM61" s="152"/>
      <c r="FYN61" s="152"/>
      <c r="FYO61" s="153"/>
      <c r="FYP61" s="154"/>
      <c r="FYQ61" s="150"/>
      <c r="FYR61" s="151"/>
      <c r="FYS61" s="152"/>
      <c r="FYT61" s="152"/>
      <c r="FYU61" s="153"/>
      <c r="FYV61" s="154"/>
      <c r="FYW61" s="150"/>
      <c r="FYX61" s="151"/>
      <c r="FYY61" s="152"/>
      <c r="FYZ61" s="152"/>
      <c r="FZA61" s="153"/>
      <c r="FZB61" s="154"/>
      <c r="FZC61" s="150"/>
      <c r="FZD61" s="151"/>
      <c r="FZE61" s="152"/>
      <c r="FZF61" s="152"/>
      <c r="FZG61" s="153"/>
      <c r="FZH61" s="154"/>
      <c r="FZI61" s="150"/>
      <c r="FZJ61" s="151"/>
      <c r="FZK61" s="152"/>
      <c r="FZL61" s="152"/>
      <c r="FZM61" s="153"/>
      <c r="FZN61" s="154"/>
      <c r="FZO61" s="150"/>
      <c r="FZP61" s="151"/>
      <c r="FZQ61" s="152"/>
      <c r="FZR61" s="152"/>
      <c r="FZS61" s="153"/>
      <c r="FZT61" s="154"/>
      <c r="FZU61" s="150"/>
      <c r="FZV61" s="151"/>
      <c r="FZW61" s="152"/>
      <c r="FZX61" s="152"/>
      <c r="FZY61" s="153"/>
      <c r="FZZ61" s="154"/>
      <c r="GAA61" s="150"/>
      <c r="GAB61" s="151"/>
      <c r="GAC61" s="152"/>
      <c r="GAD61" s="152"/>
      <c r="GAE61" s="153"/>
      <c r="GAF61" s="154"/>
      <c r="GAG61" s="150"/>
      <c r="GAH61" s="151"/>
      <c r="GAI61" s="152"/>
      <c r="GAJ61" s="152"/>
      <c r="GAK61" s="153"/>
      <c r="GAL61" s="154"/>
      <c r="GAM61" s="150"/>
      <c r="GAN61" s="151"/>
      <c r="GAO61" s="152"/>
      <c r="GAP61" s="152"/>
      <c r="GAQ61" s="153"/>
      <c r="GAR61" s="154"/>
      <c r="GAS61" s="150"/>
      <c r="GAT61" s="151"/>
      <c r="GAU61" s="152"/>
      <c r="GAV61" s="152"/>
      <c r="GAW61" s="153"/>
      <c r="GAX61" s="154"/>
      <c r="GAY61" s="150"/>
      <c r="GAZ61" s="151"/>
      <c r="GBA61" s="152"/>
      <c r="GBB61" s="152"/>
      <c r="GBC61" s="153"/>
      <c r="GBD61" s="154"/>
      <c r="GBE61" s="150"/>
      <c r="GBF61" s="151"/>
      <c r="GBG61" s="152"/>
      <c r="GBH61" s="152"/>
      <c r="GBI61" s="153"/>
      <c r="GBJ61" s="154"/>
      <c r="GBK61" s="150"/>
      <c r="GBL61" s="151"/>
      <c r="GBM61" s="152"/>
      <c r="GBN61" s="152"/>
      <c r="GBO61" s="153"/>
      <c r="GBP61" s="154"/>
      <c r="GBQ61" s="150"/>
      <c r="GBR61" s="151"/>
      <c r="GBS61" s="152"/>
      <c r="GBT61" s="152"/>
      <c r="GBU61" s="153"/>
      <c r="GBV61" s="154"/>
      <c r="GBW61" s="150"/>
      <c r="GBX61" s="151"/>
      <c r="GBY61" s="152"/>
      <c r="GBZ61" s="152"/>
      <c r="GCA61" s="153"/>
      <c r="GCB61" s="154"/>
      <c r="GCC61" s="150"/>
      <c r="GCD61" s="151"/>
      <c r="GCE61" s="152"/>
      <c r="GCF61" s="152"/>
      <c r="GCG61" s="153"/>
      <c r="GCH61" s="154"/>
      <c r="GCI61" s="150"/>
      <c r="GCJ61" s="151"/>
      <c r="GCK61" s="152"/>
      <c r="GCL61" s="152"/>
      <c r="GCM61" s="153"/>
      <c r="GCN61" s="154"/>
      <c r="GCO61" s="150"/>
      <c r="GCP61" s="151"/>
      <c r="GCQ61" s="152"/>
      <c r="GCR61" s="152"/>
      <c r="GCS61" s="153"/>
      <c r="GCT61" s="154"/>
      <c r="GCU61" s="150"/>
      <c r="GCV61" s="151"/>
      <c r="GCW61" s="152"/>
      <c r="GCX61" s="152"/>
      <c r="GCY61" s="153"/>
      <c r="GCZ61" s="154"/>
      <c r="GDA61" s="150"/>
      <c r="GDB61" s="151"/>
      <c r="GDC61" s="152"/>
      <c r="GDD61" s="152"/>
      <c r="GDE61" s="153"/>
      <c r="GDF61" s="154"/>
      <c r="GDG61" s="150"/>
      <c r="GDH61" s="151"/>
      <c r="GDI61" s="152"/>
      <c r="GDJ61" s="152"/>
      <c r="GDK61" s="153"/>
      <c r="GDL61" s="154"/>
      <c r="GDM61" s="150"/>
      <c r="GDN61" s="151"/>
      <c r="GDO61" s="152"/>
      <c r="GDP61" s="152"/>
      <c r="GDQ61" s="153"/>
      <c r="GDR61" s="154"/>
      <c r="GDS61" s="150"/>
      <c r="GDT61" s="151"/>
      <c r="GDU61" s="152"/>
      <c r="GDV61" s="152"/>
      <c r="GDW61" s="153"/>
      <c r="GDX61" s="154"/>
      <c r="GDY61" s="150"/>
      <c r="GDZ61" s="151"/>
      <c r="GEA61" s="152"/>
      <c r="GEB61" s="152"/>
      <c r="GEC61" s="153"/>
      <c r="GED61" s="154"/>
      <c r="GEE61" s="150"/>
      <c r="GEF61" s="151"/>
      <c r="GEG61" s="152"/>
      <c r="GEH61" s="152"/>
      <c r="GEI61" s="153"/>
      <c r="GEJ61" s="154"/>
      <c r="GEK61" s="150"/>
      <c r="GEL61" s="151"/>
      <c r="GEM61" s="152"/>
      <c r="GEN61" s="152"/>
      <c r="GEO61" s="153"/>
      <c r="GEP61" s="154"/>
      <c r="GEQ61" s="150"/>
      <c r="GER61" s="151"/>
      <c r="GES61" s="152"/>
      <c r="GET61" s="152"/>
      <c r="GEU61" s="153"/>
      <c r="GEV61" s="154"/>
      <c r="GEW61" s="150"/>
      <c r="GEX61" s="151"/>
      <c r="GEY61" s="152"/>
      <c r="GEZ61" s="152"/>
      <c r="GFA61" s="153"/>
      <c r="GFB61" s="154"/>
      <c r="GFC61" s="150"/>
      <c r="GFD61" s="151"/>
      <c r="GFE61" s="152"/>
      <c r="GFF61" s="152"/>
      <c r="GFG61" s="153"/>
      <c r="GFH61" s="154"/>
      <c r="GFI61" s="150"/>
      <c r="GFJ61" s="151"/>
      <c r="GFK61" s="152"/>
      <c r="GFL61" s="152"/>
      <c r="GFM61" s="153"/>
      <c r="GFN61" s="154"/>
      <c r="GFO61" s="150"/>
      <c r="GFP61" s="151"/>
      <c r="GFQ61" s="152"/>
      <c r="GFR61" s="152"/>
      <c r="GFS61" s="153"/>
      <c r="GFT61" s="154"/>
      <c r="GFU61" s="150"/>
      <c r="GFV61" s="151"/>
      <c r="GFW61" s="152"/>
      <c r="GFX61" s="152"/>
      <c r="GFY61" s="153"/>
      <c r="GFZ61" s="154"/>
      <c r="GGA61" s="150"/>
      <c r="GGB61" s="151"/>
      <c r="GGC61" s="152"/>
      <c r="GGD61" s="152"/>
      <c r="GGE61" s="153"/>
      <c r="GGF61" s="154"/>
      <c r="GGG61" s="150"/>
      <c r="GGH61" s="151"/>
      <c r="GGI61" s="152"/>
      <c r="GGJ61" s="152"/>
      <c r="GGK61" s="153"/>
      <c r="GGL61" s="154"/>
      <c r="GGM61" s="150"/>
      <c r="GGN61" s="151"/>
      <c r="GGO61" s="152"/>
      <c r="GGP61" s="152"/>
      <c r="GGQ61" s="153"/>
      <c r="GGR61" s="154"/>
      <c r="GGS61" s="150"/>
      <c r="GGT61" s="151"/>
      <c r="GGU61" s="152"/>
      <c r="GGV61" s="152"/>
      <c r="GGW61" s="153"/>
      <c r="GGX61" s="154"/>
      <c r="GGY61" s="150"/>
      <c r="GGZ61" s="151"/>
      <c r="GHA61" s="152"/>
      <c r="GHB61" s="152"/>
      <c r="GHC61" s="153"/>
      <c r="GHD61" s="154"/>
      <c r="GHE61" s="150"/>
      <c r="GHF61" s="151"/>
      <c r="GHG61" s="152"/>
      <c r="GHH61" s="152"/>
      <c r="GHI61" s="153"/>
      <c r="GHJ61" s="154"/>
      <c r="GHK61" s="150"/>
      <c r="GHL61" s="151"/>
      <c r="GHM61" s="152"/>
      <c r="GHN61" s="152"/>
      <c r="GHO61" s="153"/>
      <c r="GHP61" s="154"/>
      <c r="GHQ61" s="150"/>
      <c r="GHR61" s="151"/>
      <c r="GHS61" s="152"/>
      <c r="GHT61" s="152"/>
      <c r="GHU61" s="153"/>
      <c r="GHV61" s="154"/>
      <c r="GHW61" s="150"/>
      <c r="GHX61" s="151"/>
      <c r="GHY61" s="152"/>
      <c r="GHZ61" s="152"/>
      <c r="GIA61" s="153"/>
      <c r="GIB61" s="154"/>
      <c r="GIC61" s="150"/>
      <c r="GID61" s="151"/>
      <c r="GIE61" s="152"/>
      <c r="GIF61" s="152"/>
      <c r="GIG61" s="153"/>
      <c r="GIH61" s="154"/>
      <c r="GII61" s="150"/>
      <c r="GIJ61" s="151"/>
      <c r="GIK61" s="152"/>
      <c r="GIL61" s="152"/>
      <c r="GIM61" s="153"/>
      <c r="GIN61" s="154"/>
      <c r="GIO61" s="150"/>
      <c r="GIP61" s="151"/>
      <c r="GIQ61" s="152"/>
      <c r="GIR61" s="152"/>
      <c r="GIS61" s="153"/>
      <c r="GIT61" s="154"/>
      <c r="GIU61" s="150"/>
      <c r="GIV61" s="151"/>
      <c r="GIW61" s="152"/>
      <c r="GIX61" s="152"/>
      <c r="GIY61" s="153"/>
      <c r="GIZ61" s="154"/>
      <c r="GJA61" s="150"/>
      <c r="GJB61" s="151"/>
      <c r="GJC61" s="152"/>
      <c r="GJD61" s="152"/>
      <c r="GJE61" s="153"/>
      <c r="GJF61" s="154"/>
      <c r="GJG61" s="150"/>
      <c r="GJH61" s="151"/>
      <c r="GJI61" s="152"/>
      <c r="GJJ61" s="152"/>
      <c r="GJK61" s="153"/>
      <c r="GJL61" s="154"/>
      <c r="GJM61" s="150"/>
      <c r="GJN61" s="151"/>
      <c r="GJO61" s="152"/>
      <c r="GJP61" s="152"/>
      <c r="GJQ61" s="153"/>
      <c r="GJR61" s="154"/>
      <c r="GJS61" s="150"/>
      <c r="GJT61" s="151"/>
      <c r="GJU61" s="152"/>
      <c r="GJV61" s="152"/>
      <c r="GJW61" s="153"/>
      <c r="GJX61" s="154"/>
      <c r="GJY61" s="150"/>
      <c r="GJZ61" s="151"/>
      <c r="GKA61" s="152"/>
      <c r="GKB61" s="152"/>
      <c r="GKC61" s="153"/>
      <c r="GKD61" s="154"/>
      <c r="GKE61" s="150"/>
      <c r="GKF61" s="151"/>
      <c r="GKG61" s="152"/>
      <c r="GKH61" s="152"/>
      <c r="GKI61" s="153"/>
      <c r="GKJ61" s="154"/>
      <c r="GKK61" s="150"/>
      <c r="GKL61" s="151"/>
      <c r="GKM61" s="152"/>
      <c r="GKN61" s="152"/>
      <c r="GKO61" s="153"/>
      <c r="GKP61" s="154"/>
      <c r="GKQ61" s="150"/>
      <c r="GKR61" s="151"/>
      <c r="GKS61" s="152"/>
      <c r="GKT61" s="152"/>
      <c r="GKU61" s="153"/>
      <c r="GKV61" s="154"/>
      <c r="GKW61" s="150"/>
      <c r="GKX61" s="151"/>
      <c r="GKY61" s="152"/>
      <c r="GKZ61" s="152"/>
      <c r="GLA61" s="153"/>
      <c r="GLB61" s="154"/>
      <c r="GLC61" s="150"/>
      <c r="GLD61" s="151"/>
      <c r="GLE61" s="152"/>
      <c r="GLF61" s="152"/>
      <c r="GLG61" s="153"/>
      <c r="GLH61" s="154"/>
      <c r="GLI61" s="150"/>
      <c r="GLJ61" s="151"/>
      <c r="GLK61" s="152"/>
      <c r="GLL61" s="152"/>
      <c r="GLM61" s="153"/>
      <c r="GLN61" s="154"/>
      <c r="GLO61" s="150"/>
      <c r="GLP61" s="151"/>
      <c r="GLQ61" s="152"/>
      <c r="GLR61" s="152"/>
      <c r="GLS61" s="153"/>
      <c r="GLT61" s="154"/>
      <c r="GLU61" s="150"/>
      <c r="GLV61" s="151"/>
      <c r="GLW61" s="152"/>
      <c r="GLX61" s="152"/>
      <c r="GLY61" s="153"/>
      <c r="GLZ61" s="154"/>
      <c r="GMA61" s="150"/>
      <c r="GMB61" s="151"/>
      <c r="GMC61" s="152"/>
      <c r="GMD61" s="152"/>
      <c r="GME61" s="153"/>
      <c r="GMF61" s="154"/>
      <c r="GMG61" s="150"/>
      <c r="GMH61" s="151"/>
      <c r="GMI61" s="152"/>
      <c r="GMJ61" s="152"/>
      <c r="GMK61" s="153"/>
      <c r="GML61" s="154"/>
      <c r="GMM61" s="150"/>
      <c r="GMN61" s="151"/>
      <c r="GMO61" s="152"/>
      <c r="GMP61" s="152"/>
      <c r="GMQ61" s="153"/>
      <c r="GMR61" s="154"/>
      <c r="GMS61" s="150"/>
      <c r="GMT61" s="151"/>
      <c r="GMU61" s="152"/>
      <c r="GMV61" s="152"/>
      <c r="GMW61" s="153"/>
      <c r="GMX61" s="154"/>
      <c r="GMY61" s="150"/>
      <c r="GMZ61" s="151"/>
      <c r="GNA61" s="152"/>
      <c r="GNB61" s="152"/>
      <c r="GNC61" s="153"/>
      <c r="GND61" s="154"/>
      <c r="GNE61" s="150"/>
      <c r="GNF61" s="151"/>
      <c r="GNG61" s="152"/>
      <c r="GNH61" s="152"/>
      <c r="GNI61" s="153"/>
      <c r="GNJ61" s="154"/>
      <c r="GNK61" s="150"/>
      <c r="GNL61" s="151"/>
      <c r="GNM61" s="152"/>
      <c r="GNN61" s="152"/>
      <c r="GNO61" s="153"/>
      <c r="GNP61" s="154"/>
      <c r="GNQ61" s="150"/>
      <c r="GNR61" s="151"/>
      <c r="GNS61" s="152"/>
      <c r="GNT61" s="152"/>
      <c r="GNU61" s="153"/>
      <c r="GNV61" s="154"/>
      <c r="GNW61" s="150"/>
      <c r="GNX61" s="151"/>
      <c r="GNY61" s="152"/>
      <c r="GNZ61" s="152"/>
      <c r="GOA61" s="153"/>
      <c r="GOB61" s="154"/>
      <c r="GOC61" s="150"/>
      <c r="GOD61" s="151"/>
      <c r="GOE61" s="152"/>
      <c r="GOF61" s="152"/>
      <c r="GOG61" s="153"/>
      <c r="GOH61" s="154"/>
      <c r="GOI61" s="150"/>
      <c r="GOJ61" s="151"/>
      <c r="GOK61" s="152"/>
      <c r="GOL61" s="152"/>
      <c r="GOM61" s="153"/>
      <c r="GON61" s="154"/>
      <c r="GOO61" s="150"/>
      <c r="GOP61" s="151"/>
      <c r="GOQ61" s="152"/>
      <c r="GOR61" s="152"/>
      <c r="GOS61" s="153"/>
      <c r="GOT61" s="154"/>
      <c r="GOU61" s="150"/>
      <c r="GOV61" s="151"/>
      <c r="GOW61" s="152"/>
      <c r="GOX61" s="152"/>
      <c r="GOY61" s="153"/>
      <c r="GOZ61" s="154"/>
      <c r="GPA61" s="150"/>
      <c r="GPB61" s="151"/>
      <c r="GPC61" s="152"/>
      <c r="GPD61" s="152"/>
      <c r="GPE61" s="153"/>
      <c r="GPF61" s="154"/>
      <c r="GPG61" s="150"/>
      <c r="GPH61" s="151"/>
      <c r="GPI61" s="152"/>
      <c r="GPJ61" s="152"/>
      <c r="GPK61" s="153"/>
      <c r="GPL61" s="154"/>
      <c r="GPM61" s="150"/>
      <c r="GPN61" s="151"/>
      <c r="GPO61" s="152"/>
      <c r="GPP61" s="152"/>
      <c r="GPQ61" s="153"/>
      <c r="GPR61" s="154"/>
      <c r="GPS61" s="150"/>
      <c r="GPT61" s="151"/>
      <c r="GPU61" s="152"/>
      <c r="GPV61" s="152"/>
      <c r="GPW61" s="153"/>
      <c r="GPX61" s="154"/>
      <c r="GPY61" s="150"/>
      <c r="GPZ61" s="151"/>
      <c r="GQA61" s="152"/>
      <c r="GQB61" s="152"/>
      <c r="GQC61" s="153"/>
      <c r="GQD61" s="154"/>
      <c r="GQE61" s="150"/>
      <c r="GQF61" s="151"/>
      <c r="GQG61" s="152"/>
      <c r="GQH61" s="152"/>
      <c r="GQI61" s="153"/>
      <c r="GQJ61" s="154"/>
      <c r="GQK61" s="150"/>
      <c r="GQL61" s="151"/>
      <c r="GQM61" s="152"/>
      <c r="GQN61" s="152"/>
      <c r="GQO61" s="153"/>
      <c r="GQP61" s="154"/>
      <c r="GQQ61" s="150"/>
      <c r="GQR61" s="151"/>
      <c r="GQS61" s="152"/>
      <c r="GQT61" s="152"/>
      <c r="GQU61" s="153"/>
      <c r="GQV61" s="154"/>
      <c r="GQW61" s="150"/>
      <c r="GQX61" s="151"/>
      <c r="GQY61" s="152"/>
      <c r="GQZ61" s="152"/>
      <c r="GRA61" s="153"/>
      <c r="GRB61" s="154"/>
      <c r="GRC61" s="150"/>
      <c r="GRD61" s="151"/>
      <c r="GRE61" s="152"/>
      <c r="GRF61" s="152"/>
      <c r="GRG61" s="153"/>
      <c r="GRH61" s="154"/>
      <c r="GRI61" s="150"/>
      <c r="GRJ61" s="151"/>
      <c r="GRK61" s="152"/>
      <c r="GRL61" s="152"/>
      <c r="GRM61" s="153"/>
      <c r="GRN61" s="154"/>
      <c r="GRO61" s="150"/>
      <c r="GRP61" s="151"/>
      <c r="GRQ61" s="152"/>
      <c r="GRR61" s="152"/>
      <c r="GRS61" s="153"/>
      <c r="GRT61" s="154"/>
      <c r="GRU61" s="150"/>
      <c r="GRV61" s="151"/>
      <c r="GRW61" s="152"/>
      <c r="GRX61" s="152"/>
      <c r="GRY61" s="153"/>
      <c r="GRZ61" s="154"/>
      <c r="GSA61" s="150"/>
      <c r="GSB61" s="151"/>
      <c r="GSC61" s="152"/>
      <c r="GSD61" s="152"/>
      <c r="GSE61" s="153"/>
      <c r="GSF61" s="154"/>
      <c r="GSG61" s="150"/>
      <c r="GSH61" s="151"/>
      <c r="GSI61" s="152"/>
      <c r="GSJ61" s="152"/>
      <c r="GSK61" s="153"/>
      <c r="GSL61" s="154"/>
      <c r="GSM61" s="150"/>
      <c r="GSN61" s="151"/>
      <c r="GSO61" s="152"/>
      <c r="GSP61" s="152"/>
      <c r="GSQ61" s="153"/>
      <c r="GSR61" s="154"/>
      <c r="GSS61" s="150"/>
      <c r="GST61" s="151"/>
      <c r="GSU61" s="152"/>
      <c r="GSV61" s="152"/>
      <c r="GSW61" s="153"/>
      <c r="GSX61" s="154"/>
      <c r="GSY61" s="150"/>
      <c r="GSZ61" s="151"/>
      <c r="GTA61" s="152"/>
      <c r="GTB61" s="152"/>
      <c r="GTC61" s="153"/>
      <c r="GTD61" s="154"/>
      <c r="GTE61" s="150"/>
      <c r="GTF61" s="151"/>
      <c r="GTG61" s="152"/>
      <c r="GTH61" s="152"/>
      <c r="GTI61" s="153"/>
      <c r="GTJ61" s="154"/>
      <c r="GTK61" s="150"/>
      <c r="GTL61" s="151"/>
      <c r="GTM61" s="152"/>
      <c r="GTN61" s="152"/>
      <c r="GTO61" s="153"/>
      <c r="GTP61" s="154"/>
      <c r="GTQ61" s="150"/>
      <c r="GTR61" s="151"/>
      <c r="GTS61" s="152"/>
      <c r="GTT61" s="152"/>
      <c r="GTU61" s="153"/>
      <c r="GTV61" s="154"/>
      <c r="GTW61" s="150"/>
      <c r="GTX61" s="151"/>
      <c r="GTY61" s="152"/>
      <c r="GTZ61" s="152"/>
      <c r="GUA61" s="153"/>
      <c r="GUB61" s="154"/>
      <c r="GUC61" s="150"/>
      <c r="GUD61" s="151"/>
      <c r="GUE61" s="152"/>
      <c r="GUF61" s="152"/>
      <c r="GUG61" s="153"/>
      <c r="GUH61" s="154"/>
      <c r="GUI61" s="150"/>
      <c r="GUJ61" s="151"/>
      <c r="GUK61" s="152"/>
      <c r="GUL61" s="152"/>
      <c r="GUM61" s="153"/>
      <c r="GUN61" s="154"/>
      <c r="GUO61" s="150"/>
      <c r="GUP61" s="151"/>
      <c r="GUQ61" s="152"/>
      <c r="GUR61" s="152"/>
      <c r="GUS61" s="153"/>
      <c r="GUT61" s="154"/>
      <c r="GUU61" s="150"/>
      <c r="GUV61" s="151"/>
      <c r="GUW61" s="152"/>
      <c r="GUX61" s="152"/>
      <c r="GUY61" s="153"/>
      <c r="GUZ61" s="154"/>
      <c r="GVA61" s="150"/>
      <c r="GVB61" s="151"/>
      <c r="GVC61" s="152"/>
      <c r="GVD61" s="152"/>
      <c r="GVE61" s="153"/>
      <c r="GVF61" s="154"/>
      <c r="GVG61" s="150"/>
      <c r="GVH61" s="151"/>
      <c r="GVI61" s="152"/>
      <c r="GVJ61" s="152"/>
      <c r="GVK61" s="153"/>
      <c r="GVL61" s="154"/>
      <c r="GVM61" s="150"/>
      <c r="GVN61" s="151"/>
      <c r="GVO61" s="152"/>
      <c r="GVP61" s="152"/>
      <c r="GVQ61" s="153"/>
      <c r="GVR61" s="154"/>
      <c r="GVS61" s="150"/>
      <c r="GVT61" s="151"/>
      <c r="GVU61" s="152"/>
      <c r="GVV61" s="152"/>
      <c r="GVW61" s="153"/>
      <c r="GVX61" s="154"/>
      <c r="GVY61" s="150"/>
      <c r="GVZ61" s="151"/>
      <c r="GWA61" s="152"/>
      <c r="GWB61" s="152"/>
      <c r="GWC61" s="153"/>
      <c r="GWD61" s="154"/>
      <c r="GWE61" s="150"/>
      <c r="GWF61" s="151"/>
      <c r="GWG61" s="152"/>
      <c r="GWH61" s="152"/>
      <c r="GWI61" s="153"/>
      <c r="GWJ61" s="154"/>
      <c r="GWK61" s="150"/>
      <c r="GWL61" s="151"/>
      <c r="GWM61" s="152"/>
      <c r="GWN61" s="152"/>
      <c r="GWO61" s="153"/>
      <c r="GWP61" s="154"/>
      <c r="GWQ61" s="150"/>
      <c r="GWR61" s="151"/>
      <c r="GWS61" s="152"/>
      <c r="GWT61" s="152"/>
      <c r="GWU61" s="153"/>
      <c r="GWV61" s="154"/>
      <c r="GWW61" s="150"/>
      <c r="GWX61" s="151"/>
      <c r="GWY61" s="152"/>
      <c r="GWZ61" s="152"/>
      <c r="GXA61" s="153"/>
      <c r="GXB61" s="154"/>
      <c r="GXC61" s="150"/>
      <c r="GXD61" s="151"/>
      <c r="GXE61" s="152"/>
      <c r="GXF61" s="152"/>
      <c r="GXG61" s="153"/>
      <c r="GXH61" s="154"/>
      <c r="GXI61" s="150"/>
      <c r="GXJ61" s="151"/>
      <c r="GXK61" s="152"/>
      <c r="GXL61" s="152"/>
      <c r="GXM61" s="153"/>
      <c r="GXN61" s="154"/>
      <c r="GXO61" s="150"/>
      <c r="GXP61" s="151"/>
      <c r="GXQ61" s="152"/>
      <c r="GXR61" s="152"/>
      <c r="GXS61" s="153"/>
      <c r="GXT61" s="154"/>
      <c r="GXU61" s="150"/>
      <c r="GXV61" s="151"/>
      <c r="GXW61" s="152"/>
      <c r="GXX61" s="152"/>
      <c r="GXY61" s="153"/>
      <c r="GXZ61" s="154"/>
      <c r="GYA61" s="150"/>
      <c r="GYB61" s="151"/>
      <c r="GYC61" s="152"/>
      <c r="GYD61" s="152"/>
      <c r="GYE61" s="153"/>
      <c r="GYF61" s="154"/>
      <c r="GYG61" s="150"/>
      <c r="GYH61" s="151"/>
      <c r="GYI61" s="152"/>
      <c r="GYJ61" s="152"/>
      <c r="GYK61" s="153"/>
      <c r="GYL61" s="154"/>
      <c r="GYM61" s="150"/>
      <c r="GYN61" s="151"/>
      <c r="GYO61" s="152"/>
      <c r="GYP61" s="152"/>
      <c r="GYQ61" s="153"/>
      <c r="GYR61" s="154"/>
      <c r="GYS61" s="150"/>
      <c r="GYT61" s="151"/>
      <c r="GYU61" s="152"/>
      <c r="GYV61" s="152"/>
      <c r="GYW61" s="153"/>
      <c r="GYX61" s="154"/>
      <c r="GYY61" s="150"/>
      <c r="GYZ61" s="151"/>
      <c r="GZA61" s="152"/>
      <c r="GZB61" s="152"/>
      <c r="GZC61" s="153"/>
      <c r="GZD61" s="154"/>
      <c r="GZE61" s="150"/>
      <c r="GZF61" s="151"/>
      <c r="GZG61" s="152"/>
      <c r="GZH61" s="152"/>
      <c r="GZI61" s="153"/>
      <c r="GZJ61" s="154"/>
      <c r="GZK61" s="150"/>
      <c r="GZL61" s="151"/>
      <c r="GZM61" s="152"/>
      <c r="GZN61" s="152"/>
      <c r="GZO61" s="153"/>
      <c r="GZP61" s="154"/>
      <c r="GZQ61" s="150"/>
      <c r="GZR61" s="151"/>
      <c r="GZS61" s="152"/>
      <c r="GZT61" s="152"/>
      <c r="GZU61" s="153"/>
      <c r="GZV61" s="154"/>
      <c r="GZW61" s="150"/>
      <c r="GZX61" s="151"/>
      <c r="GZY61" s="152"/>
      <c r="GZZ61" s="152"/>
      <c r="HAA61" s="153"/>
      <c r="HAB61" s="154"/>
      <c r="HAC61" s="150"/>
      <c r="HAD61" s="151"/>
      <c r="HAE61" s="152"/>
      <c r="HAF61" s="152"/>
      <c r="HAG61" s="153"/>
      <c r="HAH61" s="154"/>
      <c r="HAI61" s="150"/>
      <c r="HAJ61" s="151"/>
      <c r="HAK61" s="152"/>
      <c r="HAL61" s="152"/>
      <c r="HAM61" s="153"/>
      <c r="HAN61" s="154"/>
      <c r="HAO61" s="150"/>
      <c r="HAP61" s="151"/>
      <c r="HAQ61" s="152"/>
      <c r="HAR61" s="152"/>
      <c r="HAS61" s="153"/>
      <c r="HAT61" s="154"/>
      <c r="HAU61" s="150"/>
      <c r="HAV61" s="151"/>
      <c r="HAW61" s="152"/>
      <c r="HAX61" s="152"/>
      <c r="HAY61" s="153"/>
      <c r="HAZ61" s="154"/>
      <c r="HBA61" s="150"/>
      <c r="HBB61" s="151"/>
      <c r="HBC61" s="152"/>
      <c r="HBD61" s="152"/>
      <c r="HBE61" s="153"/>
      <c r="HBF61" s="154"/>
      <c r="HBG61" s="150"/>
      <c r="HBH61" s="151"/>
      <c r="HBI61" s="152"/>
      <c r="HBJ61" s="152"/>
      <c r="HBK61" s="153"/>
      <c r="HBL61" s="154"/>
      <c r="HBM61" s="150"/>
      <c r="HBN61" s="151"/>
      <c r="HBO61" s="152"/>
      <c r="HBP61" s="152"/>
      <c r="HBQ61" s="153"/>
      <c r="HBR61" s="154"/>
      <c r="HBS61" s="150"/>
      <c r="HBT61" s="151"/>
      <c r="HBU61" s="152"/>
      <c r="HBV61" s="152"/>
      <c r="HBW61" s="153"/>
      <c r="HBX61" s="154"/>
      <c r="HBY61" s="150"/>
      <c r="HBZ61" s="151"/>
      <c r="HCA61" s="152"/>
      <c r="HCB61" s="152"/>
      <c r="HCC61" s="153"/>
      <c r="HCD61" s="154"/>
      <c r="HCE61" s="150"/>
      <c r="HCF61" s="151"/>
      <c r="HCG61" s="152"/>
      <c r="HCH61" s="152"/>
      <c r="HCI61" s="153"/>
      <c r="HCJ61" s="154"/>
      <c r="HCK61" s="150"/>
      <c r="HCL61" s="151"/>
      <c r="HCM61" s="152"/>
      <c r="HCN61" s="152"/>
      <c r="HCO61" s="153"/>
      <c r="HCP61" s="154"/>
      <c r="HCQ61" s="150"/>
      <c r="HCR61" s="151"/>
      <c r="HCS61" s="152"/>
      <c r="HCT61" s="152"/>
      <c r="HCU61" s="153"/>
      <c r="HCV61" s="154"/>
      <c r="HCW61" s="150"/>
      <c r="HCX61" s="151"/>
      <c r="HCY61" s="152"/>
      <c r="HCZ61" s="152"/>
      <c r="HDA61" s="153"/>
      <c r="HDB61" s="154"/>
      <c r="HDC61" s="150"/>
      <c r="HDD61" s="151"/>
      <c r="HDE61" s="152"/>
      <c r="HDF61" s="152"/>
      <c r="HDG61" s="153"/>
      <c r="HDH61" s="154"/>
      <c r="HDI61" s="150"/>
      <c r="HDJ61" s="151"/>
      <c r="HDK61" s="152"/>
      <c r="HDL61" s="152"/>
      <c r="HDM61" s="153"/>
      <c r="HDN61" s="154"/>
      <c r="HDO61" s="150"/>
      <c r="HDP61" s="151"/>
      <c r="HDQ61" s="152"/>
      <c r="HDR61" s="152"/>
      <c r="HDS61" s="153"/>
      <c r="HDT61" s="154"/>
      <c r="HDU61" s="150"/>
      <c r="HDV61" s="151"/>
      <c r="HDW61" s="152"/>
      <c r="HDX61" s="152"/>
      <c r="HDY61" s="153"/>
      <c r="HDZ61" s="154"/>
      <c r="HEA61" s="150"/>
      <c r="HEB61" s="151"/>
      <c r="HEC61" s="152"/>
      <c r="HED61" s="152"/>
      <c r="HEE61" s="153"/>
      <c r="HEF61" s="154"/>
      <c r="HEG61" s="150"/>
      <c r="HEH61" s="151"/>
      <c r="HEI61" s="152"/>
      <c r="HEJ61" s="152"/>
      <c r="HEK61" s="153"/>
      <c r="HEL61" s="154"/>
      <c r="HEM61" s="150"/>
      <c r="HEN61" s="151"/>
      <c r="HEO61" s="152"/>
      <c r="HEP61" s="152"/>
      <c r="HEQ61" s="153"/>
      <c r="HER61" s="154"/>
      <c r="HES61" s="150"/>
      <c r="HET61" s="151"/>
      <c r="HEU61" s="152"/>
      <c r="HEV61" s="152"/>
      <c r="HEW61" s="153"/>
      <c r="HEX61" s="154"/>
      <c r="HEY61" s="150"/>
      <c r="HEZ61" s="151"/>
      <c r="HFA61" s="152"/>
      <c r="HFB61" s="152"/>
      <c r="HFC61" s="153"/>
      <c r="HFD61" s="154"/>
      <c r="HFE61" s="150"/>
      <c r="HFF61" s="151"/>
      <c r="HFG61" s="152"/>
      <c r="HFH61" s="152"/>
      <c r="HFI61" s="153"/>
      <c r="HFJ61" s="154"/>
      <c r="HFK61" s="150"/>
      <c r="HFL61" s="151"/>
      <c r="HFM61" s="152"/>
      <c r="HFN61" s="152"/>
      <c r="HFO61" s="153"/>
      <c r="HFP61" s="154"/>
      <c r="HFQ61" s="150"/>
      <c r="HFR61" s="151"/>
      <c r="HFS61" s="152"/>
      <c r="HFT61" s="152"/>
      <c r="HFU61" s="153"/>
      <c r="HFV61" s="154"/>
      <c r="HFW61" s="150"/>
      <c r="HFX61" s="151"/>
      <c r="HFY61" s="152"/>
      <c r="HFZ61" s="152"/>
      <c r="HGA61" s="153"/>
      <c r="HGB61" s="154"/>
      <c r="HGC61" s="150"/>
      <c r="HGD61" s="151"/>
      <c r="HGE61" s="152"/>
      <c r="HGF61" s="152"/>
      <c r="HGG61" s="153"/>
      <c r="HGH61" s="154"/>
      <c r="HGI61" s="150"/>
      <c r="HGJ61" s="151"/>
      <c r="HGK61" s="152"/>
      <c r="HGL61" s="152"/>
      <c r="HGM61" s="153"/>
      <c r="HGN61" s="154"/>
      <c r="HGO61" s="150"/>
      <c r="HGP61" s="151"/>
      <c r="HGQ61" s="152"/>
      <c r="HGR61" s="152"/>
      <c r="HGS61" s="153"/>
      <c r="HGT61" s="154"/>
      <c r="HGU61" s="150"/>
      <c r="HGV61" s="151"/>
      <c r="HGW61" s="152"/>
      <c r="HGX61" s="152"/>
      <c r="HGY61" s="153"/>
      <c r="HGZ61" s="154"/>
      <c r="HHA61" s="150"/>
      <c r="HHB61" s="151"/>
      <c r="HHC61" s="152"/>
      <c r="HHD61" s="152"/>
      <c r="HHE61" s="153"/>
      <c r="HHF61" s="154"/>
      <c r="HHG61" s="150"/>
      <c r="HHH61" s="151"/>
      <c r="HHI61" s="152"/>
      <c r="HHJ61" s="152"/>
      <c r="HHK61" s="153"/>
      <c r="HHL61" s="154"/>
      <c r="HHM61" s="150"/>
      <c r="HHN61" s="151"/>
      <c r="HHO61" s="152"/>
      <c r="HHP61" s="152"/>
      <c r="HHQ61" s="153"/>
      <c r="HHR61" s="154"/>
      <c r="HHS61" s="150"/>
      <c r="HHT61" s="151"/>
      <c r="HHU61" s="152"/>
      <c r="HHV61" s="152"/>
      <c r="HHW61" s="153"/>
      <c r="HHX61" s="154"/>
      <c r="HHY61" s="150"/>
      <c r="HHZ61" s="151"/>
      <c r="HIA61" s="152"/>
      <c r="HIB61" s="152"/>
      <c r="HIC61" s="153"/>
      <c r="HID61" s="154"/>
      <c r="HIE61" s="150"/>
      <c r="HIF61" s="151"/>
      <c r="HIG61" s="152"/>
      <c r="HIH61" s="152"/>
      <c r="HII61" s="153"/>
      <c r="HIJ61" s="154"/>
      <c r="HIK61" s="150"/>
      <c r="HIL61" s="151"/>
      <c r="HIM61" s="152"/>
      <c r="HIN61" s="152"/>
      <c r="HIO61" s="153"/>
      <c r="HIP61" s="154"/>
      <c r="HIQ61" s="150"/>
      <c r="HIR61" s="151"/>
      <c r="HIS61" s="152"/>
      <c r="HIT61" s="152"/>
      <c r="HIU61" s="153"/>
      <c r="HIV61" s="154"/>
      <c r="HIW61" s="150"/>
      <c r="HIX61" s="151"/>
      <c r="HIY61" s="152"/>
      <c r="HIZ61" s="152"/>
      <c r="HJA61" s="153"/>
      <c r="HJB61" s="154"/>
      <c r="HJC61" s="150"/>
      <c r="HJD61" s="151"/>
      <c r="HJE61" s="152"/>
      <c r="HJF61" s="152"/>
      <c r="HJG61" s="153"/>
      <c r="HJH61" s="154"/>
      <c r="HJI61" s="150"/>
      <c r="HJJ61" s="151"/>
      <c r="HJK61" s="152"/>
      <c r="HJL61" s="152"/>
      <c r="HJM61" s="153"/>
      <c r="HJN61" s="154"/>
      <c r="HJO61" s="150"/>
      <c r="HJP61" s="151"/>
      <c r="HJQ61" s="152"/>
      <c r="HJR61" s="152"/>
      <c r="HJS61" s="153"/>
      <c r="HJT61" s="154"/>
      <c r="HJU61" s="150"/>
      <c r="HJV61" s="151"/>
      <c r="HJW61" s="152"/>
      <c r="HJX61" s="152"/>
      <c r="HJY61" s="153"/>
      <c r="HJZ61" s="154"/>
      <c r="HKA61" s="150"/>
      <c r="HKB61" s="151"/>
      <c r="HKC61" s="152"/>
      <c r="HKD61" s="152"/>
      <c r="HKE61" s="153"/>
      <c r="HKF61" s="154"/>
      <c r="HKG61" s="150"/>
      <c r="HKH61" s="151"/>
      <c r="HKI61" s="152"/>
      <c r="HKJ61" s="152"/>
      <c r="HKK61" s="153"/>
      <c r="HKL61" s="154"/>
      <c r="HKM61" s="150"/>
      <c r="HKN61" s="151"/>
      <c r="HKO61" s="152"/>
      <c r="HKP61" s="152"/>
      <c r="HKQ61" s="153"/>
      <c r="HKR61" s="154"/>
      <c r="HKS61" s="150"/>
      <c r="HKT61" s="151"/>
      <c r="HKU61" s="152"/>
      <c r="HKV61" s="152"/>
      <c r="HKW61" s="153"/>
      <c r="HKX61" s="154"/>
      <c r="HKY61" s="150"/>
      <c r="HKZ61" s="151"/>
      <c r="HLA61" s="152"/>
      <c r="HLB61" s="152"/>
      <c r="HLC61" s="153"/>
      <c r="HLD61" s="154"/>
      <c r="HLE61" s="150"/>
      <c r="HLF61" s="151"/>
      <c r="HLG61" s="152"/>
      <c r="HLH61" s="152"/>
      <c r="HLI61" s="153"/>
      <c r="HLJ61" s="154"/>
      <c r="HLK61" s="150"/>
      <c r="HLL61" s="151"/>
      <c r="HLM61" s="152"/>
      <c r="HLN61" s="152"/>
      <c r="HLO61" s="153"/>
      <c r="HLP61" s="154"/>
      <c r="HLQ61" s="150"/>
      <c r="HLR61" s="151"/>
      <c r="HLS61" s="152"/>
      <c r="HLT61" s="152"/>
      <c r="HLU61" s="153"/>
      <c r="HLV61" s="154"/>
      <c r="HLW61" s="150"/>
      <c r="HLX61" s="151"/>
      <c r="HLY61" s="152"/>
      <c r="HLZ61" s="152"/>
      <c r="HMA61" s="153"/>
      <c r="HMB61" s="154"/>
      <c r="HMC61" s="150"/>
      <c r="HMD61" s="151"/>
      <c r="HME61" s="152"/>
      <c r="HMF61" s="152"/>
      <c r="HMG61" s="153"/>
      <c r="HMH61" s="154"/>
      <c r="HMI61" s="150"/>
      <c r="HMJ61" s="151"/>
      <c r="HMK61" s="152"/>
      <c r="HML61" s="152"/>
      <c r="HMM61" s="153"/>
      <c r="HMN61" s="154"/>
      <c r="HMO61" s="150"/>
      <c r="HMP61" s="151"/>
      <c r="HMQ61" s="152"/>
      <c r="HMR61" s="152"/>
      <c r="HMS61" s="153"/>
      <c r="HMT61" s="154"/>
      <c r="HMU61" s="150"/>
      <c r="HMV61" s="151"/>
      <c r="HMW61" s="152"/>
      <c r="HMX61" s="152"/>
      <c r="HMY61" s="153"/>
      <c r="HMZ61" s="154"/>
      <c r="HNA61" s="150"/>
      <c r="HNB61" s="151"/>
      <c r="HNC61" s="152"/>
      <c r="HND61" s="152"/>
      <c r="HNE61" s="153"/>
      <c r="HNF61" s="154"/>
      <c r="HNG61" s="150"/>
      <c r="HNH61" s="151"/>
      <c r="HNI61" s="152"/>
      <c r="HNJ61" s="152"/>
      <c r="HNK61" s="153"/>
      <c r="HNL61" s="154"/>
      <c r="HNM61" s="150"/>
      <c r="HNN61" s="151"/>
      <c r="HNO61" s="152"/>
      <c r="HNP61" s="152"/>
      <c r="HNQ61" s="153"/>
      <c r="HNR61" s="154"/>
      <c r="HNS61" s="150"/>
      <c r="HNT61" s="151"/>
      <c r="HNU61" s="152"/>
      <c r="HNV61" s="152"/>
      <c r="HNW61" s="153"/>
      <c r="HNX61" s="154"/>
      <c r="HNY61" s="150"/>
      <c r="HNZ61" s="151"/>
      <c r="HOA61" s="152"/>
      <c r="HOB61" s="152"/>
      <c r="HOC61" s="153"/>
      <c r="HOD61" s="154"/>
      <c r="HOE61" s="150"/>
      <c r="HOF61" s="151"/>
      <c r="HOG61" s="152"/>
      <c r="HOH61" s="152"/>
      <c r="HOI61" s="153"/>
      <c r="HOJ61" s="154"/>
      <c r="HOK61" s="150"/>
      <c r="HOL61" s="151"/>
      <c r="HOM61" s="152"/>
      <c r="HON61" s="152"/>
      <c r="HOO61" s="153"/>
      <c r="HOP61" s="154"/>
      <c r="HOQ61" s="150"/>
      <c r="HOR61" s="151"/>
      <c r="HOS61" s="152"/>
      <c r="HOT61" s="152"/>
      <c r="HOU61" s="153"/>
      <c r="HOV61" s="154"/>
      <c r="HOW61" s="150"/>
      <c r="HOX61" s="151"/>
      <c r="HOY61" s="152"/>
      <c r="HOZ61" s="152"/>
      <c r="HPA61" s="153"/>
      <c r="HPB61" s="154"/>
      <c r="HPC61" s="150"/>
      <c r="HPD61" s="151"/>
      <c r="HPE61" s="152"/>
      <c r="HPF61" s="152"/>
      <c r="HPG61" s="153"/>
      <c r="HPH61" s="154"/>
      <c r="HPI61" s="150"/>
      <c r="HPJ61" s="151"/>
      <c r="HPK61" s="152"/>
      <c r="HPL61" s="152"/>
      <c r="HPM61" s="153"/>
      <c r="HPN61" s="154"/>
      <c r="HPO61" s="150"/>
      <c r="HPP61" s="151"/>
      <c r="HPQ61" s="152"/>
      <c r="HPR61" s="152"/>
      <c r="HPS61" s="153"/>
      <c r="HPT61" s="154"/>
      <c r="HPU61" s="150"/>
      <c r="HPV61" s="151"/>
      <c r="HPW61" s="152"/>
      <c r="HPX61" s="152"/>
      <c r="HPY61" s="153"/>
      <c r="HPZ61" s="154"/>
      <c r="HQA61" s="150"/>
      <c r="HQB61" s="151"/>
      <c r="HQC61" s="152"/>
      <c r="HQD61" s="152"/>
      <c r="HQE61" s="153"/>
      <c r="HQF61" s="154"/>
      <c r="HQG61" s="150"/>
      <c r="HQH61" s="151"/>
      <c r="HQI61" s="152"/>
      <c r="HQJ61" s="152"/>
      <c r="HQK61" s="153"/>
      <c r="HQL61" s="154"/>
      <c r="HQM61" s="150"/>
      <c r="HQN61" s="151"/>
      <c r="HQO61" s="152"/>
      <c r="HQP61" s="152"/>
      <c r="HQQ61" s="153"/>
      <c r="HQR61" s="154"/>
      <c r="HQS61" s="150"/>
      <c r="HQT61" s="151"/>
      <c r="HQU61" s="152"/>
      <c r="HQV61" s="152"/>
      <c r="HQW61" s="153"/>
      <c r="HQX61" s="154"/>
      <c r="HQY61" s="150"/>
      <c r="HQZ61" s="151"/>
      <c r="HRA61" s="152"/>
      <c r="HRB61" s="152"/>
      <c r="HRC61" s="153"/>
      <c r="HRD61" s="154"/>
      <c r="HRE61" s="150"/>
      <c r="HRF61" s="151"/>
      <c r="HRG61" s="152"/>
      <c r="HRH61" s="152"/>
      <c r="HRI61" s="153"/>
      <c r="HRJ61" s="154"/>
      <c r="HRK61" s="150"/>
      <c r="HRL61" s="151"/>
      <c r="HRM61" s="152"/>
      <c r="HRN61" s="152"/>
      <c r="HRO61" s="153"/>
      <c r="HRP61" s="154"/>
      <c r="HRQ61" s="150"/>
      <c r="HRR61" s="151"/>
      <c r="HRS61" s="152"/>
      <c r="HRT61" s="152"/>
      <c r="HRU61" s="153"/>
      <c r="HRV61" s="154"/>
      <c r="HRW61" s="150"/>
      <c r="HRX61" s="151"/>
      <c r="HRY61" s="152"/>
      <c r="HRZ61" s="152"/>
      <c r="HSA61" s="153"/>
      <c r="HSB61" s="154"/>
      <c r="HSC61" s="150"/>
      <c r="HSD61" s="151"/>
      <c r="HSE61" s="152"/>
      <c r="HSF61" s="152"/>
      <c r="HSG61" s="153"/>
      <c r="HSH61" s="154"/>
      <c r="HSI61" s="150"/>
      <c r="HSJ61" s="151"/>
      <c r="HSK61" s="152"/>
      <c r="HSL61" s="152"/>
      <c r="HSM61" s="153"/>
      <c r="HSN61" s="154"/>
      <c r="HSO61" s="150"/>
      <c r="HSP61" s="151"/>
      <c r="HSQ61" s="152"/>
      <c r="HSR61" s="152"/>
      <c r="HSS61" s="153"/>
      <c r="HST61" s="154"/>
      <c r="HSU61" s="150"/>
      <c r="HSV61" s="151"/>
      <c r="HSW61" s="152"/>
      <c r="HSX61" s="152"/>
      <c r="HSY61" s="153"/>
      <c r="HSZ61" s="154"/>
      <c r="HTA61" s="150"/>
      <c r="HTB61" s="151"/>
      <c r="HTC61" s="152"/>
      <c r="HTD61" s="152"/>
      <c r="HTE61" s="153"/>
      <c r="HTF61" s="154"/>
      <c r="HTG61" s="150"/>
      <c r="HTH61" s="151"/>
      <c r="HTI61" s="152"/>
      <c r="HTJ61" s="152"/>
      <c r="HTK61" s="153"/>
      <c r="HTL61" s="154"/>
      <c r="HTM61" s="150"/>
      <c r="HTN61" s="151"/>
      <c r="HTO61" s="152"/>
      <c r="HTP61" s="152"/>
      <c r="HTQ61" s="153"/>
      <c r="HTR61" s="154"/>
      <c r="HTS61" s="150"/>
      <c r="HTT61" s="151"/>
      <c r="HTU61" s="152"/>
      <c r="HTV61" s="152"/>
      <c r="HTW61" s="153"/>
      <c r="HTX61" s="154"/>
      <c r="HTY61" s="150"/>
      <c r="HTZ61" s="151"/>
      <c r="HUA61" s="152"/>
      <c r="HUB61" s="152"/>
      <c r="HUC61" s="153"/>
      <c r="HUD61" s="154"/>
      <c r="HUE61" s="150"/>
      <c r="HUF61" s="151"/>
      <c r="HUG61" s="152"/>
      <c r="HUH61" s="152"/>
      <c r="HUI61" s="153"/>
      <c r="HUJ61" s="154"/>
      <c r="HUK61" s="150"/>
      <c r="HUL61" s="151"/>
      <c r="HUM61" s="152"/>
      <c r="HUN61" s="152"/>
      <c r="HUO61" s="153"/>
      <c r="HUP61" s="154"/>
      <c r="HUQ61" s="150"/>
      <c r="HUR61" s="151"/>
      <c r="HUS61" s="152"/>
      <c r="HUT61" s="152"/>
      <c r="HUU61" s="153"/>
      <c r="HUV61" s="154"/>
      <c r="HUW61" s="150"/>
      <c r="HUX61" s="151"/>
      <c r="HUY61" s="152"/>
      <c r="HUZ61" s="152"/>
      <c r="HVA61" s="153"/>
      <c r="HVB61" s="154"/>
      <c r="HVC61" s="150"/>
      <c r="HVD61" s="151"/>
      <c r="HVE61" s="152"/>
      <c r="HVF61" s="152"/>
      <c r="HVG61" s="153"/>
      <c r="HVH61" s="154"/>
      <c r="HVI61" s="150"/>
      <c r="HVJ61" s="151"/>
      <c r="HVK61" s="152"/>
      <c r="HVL61" s="152"/>
      <c r="HVM61" s="153"/>
      <c r="HVN61" s="154"/>
      <c r="HVO61" s="150"/>
      <c r="HVP61" s="151"/>
      <c r="HVQ61" s="152"/>
      <c r="HVR61" s="152"/>
      <c r="HVS61" s="153"/>
      <c r="HVT61" s="154"/>
      <c r="HVU61" s="150"/>
      <c r="HVV61" s="151"/>
      <c r="HVW61" s="152"/>
      <c r="HVX61" s="152"/>
      <c r="HVY61" s="153"/>
      <c r="HVZ61" s="154"/>
      <c r="HWA61" s="150"/>
      <c r="HWB61" s="151"/>
      <c r="HWC61" s="152"/>
      <c r="HWD61" s="152"/>
      <c r="HWE61" s="153"/>
      <c r="HWF61" s="154"/>
      <c r="HWG61" s="150"/>
      <c r="HWH61" s="151"/>
      <c r="HWI61" s="152"/>
      <c r="HWJ61" s="152"/>
      <c r="HWK61" s="153"/>
      <c r="HWL61" s="154"/>
      <c r="HWM61" s="150"/>
      <c r="HWN61" s="151"/>
      <c r="HWO61" s="152"/>
      <c r="HWP61" s="152"/>
      <c r="HWQ61" s="153"/>
      <c r="HWR61" s="154"/>
      <c r="HWS61" s="150"/>
      <c r="HWT61" s="151"/>
      <c r="HWU61" s="152"/>
      <c r="HWV61" s="152"/>
      <c r="HWW61" s="153"/>
      <c r="HWX61" s="154"/>
      <c r="HWY61" s="150"/>
      <c r="HWZ61" s="151"/>
      <c r="HXA61" s="152"/>
      <c r="HXB61" s="152"/>
      <c r="HXC61" s="153"/>
      <c r="HXD61" s="154"/>
      <c r="HXE61" s="150"/>
      <c r="HXF61" s="151"/>
      <c r="HXG61" s="152"/>
      <c r="HXH61" s="152"/>
      <c r="HXI61" s="153"/>
      <c r="HXJ61" s="154"/>
      <c r="HXK61" s="150"/>
      <c r="HXL61" s="151"/>
      <c r="HXM61" s="152"/>
      <c r="HXN61" s="152"/>
      <c r="HXO61" s="153"/>
      <c r="HXP61" s="154"/>
      <c r="HXQ61" s="150"/>
      <c r="HXR61" s="151"/>
      <c r="HXS61" s="152"/>
      <c r="HXT61" s="152"/>
      <c r="HXU61" s="153"/>
      <c r="HXV61" s="154"/>
      <c r="HXW61" s="150"/>
      <c r="HXX61" s="151"/>
      <c r="HXY61" s="152"/>
      <c r="HXZ61" s="152"/>
      <c r="HYA61" s="153"/>
      <c r="HYB61" s="154"/>
      <c r="HYC61" s="150"/>
      <c r="HYD61" s="151"/>
      <c r="HYE61" s="152"/>
      <c r="HYF61" s="152"/>
      <c r="HYG61" s="153"/>
      <c r="HYH61" s="154"/>
      <c r="HYI61" s="150"/>
      <c r="HYJ61" s="151"/>
      <c r="HYK61" s="152"/>
      <c r="HYL61" s="152"/>
      <c r="HYM61" s="153"/>
      <c r="HYN61" s="154"/>
      <c r="HYO61" s="150"/>
      <c r="HYP61" s="151"/>
      <c r="HYQ61" s="152"/>
      <c r="HYR61" s="152"/>
      <c r="HYS61" s="153"/>
      <c r="HYT61" s="154"/>
      <c r="HYU61" s="150"/>
      <c r="HYV61" s="151"/>
      <c r="HYW61" s="152"/>
      <c r="HYX61" s="152"/>
      <c r="HYY61" s="153"/>
      <c r="HYZ61" s="154"/>
      <c r="HZA61" s="150"/>
      <c r="HZB61" s="151"/>
      <c r="HZC61" s="152"/>
      <c r="HZD61" s="152"/>
      <c r="HZE61" s="153"/>
      <c r="HZF61" s="154"/>
      <c r="HZG61" s="150"/>
      <c r="HZH61" s="151"/>
      <c r="HZI61" s="152"/>
      <c r="HZJ61" s="152"/>
      <c r="HZK61" s="153"/>
      <c r="HZL61" s="154"/>
      <c r="HZM61" s="150"/>
      <c r="HZN61" s="151"/>
      <c r="HZO61" s="152"/>
      <c r="HZP61" s="152"/>
      <c r="HZQ61" s="153"/>
      <c r="HZR61" s="154"/>
      <c r="HZS61" s="150"/>
      <c r="HZT61" s="151"/>
      <c r="HZU61" s="152"/>
      <c r="HZV61" s="152"/>
      <c r="HZW61" s="153"/>
      <c r="HZX61" s="154"/>
      <c r="HZY61" s="150"/>
      <c r="HZZ61" s="151"/>
      <c r="IAA61" s="152"/>
      <c r="IAB61" s="152"/>
      <c r="IAC61" s="153"/>
      <c r="IAD61" s="154"/>
      <c r="IAE61" s="150"/>
      <c r="IAF61" s="151"/>
      <c r="IAG61" s="152"/>
      <c r="IAH61" s="152"/>
      <c r="IAI61" s="153"/>
      <c r="IAJ61" s="154"/>
      <c r="IAK61" s="150"/>
      <c r="IAL61" s="151"/>
      <c r="IAM61" s="152"/>
      <c r="IAN61" s="152"/>
      <c r="IAO61" s="153"/>
      <c r="IAP61" s="154"/>
      <c r="IAQ61" s="150"/>
      <c r="IAR61" s="151"/>
      <c r="IAS61" s="152"/>
      <c r="IAT61" s="152"/>
      <c r="IAU61" s="153"/>
      <c r="IAV61" s="154"/>
      <c r="IAW61" s="150"/>
      <c r="IAX61" s="151"/>
      <c r="IAY61" s="152"/>
      <c r="IAZ61" s="152"/>
      <c r="IBA61" s="153"/>
      <c r="IBB61" s="154"/>
      <c r="IBC61" s="150"/>
      <c r="IBD61" s="151"/>
      <c r="IBE61" s="152"/>
      <c r="IBF61" s="152"/>
      <c r="IBG61" s="153"/>
      <c r="IBH61" s="154"/>
      <c r="IBI61" s="150"/>
      <c r="IBJ61" s="151"/>
      <c r="IBK61" s="152"/>
      <c r="IBL61" s="152"/>
      <c r="IBM61" s="153"/>
      <c r="IBN61" s="154"/>
      <c r="IBO61" s="150"/>
      <c r="IBP61" s="151"/>
      <c r="IBQ61" s="152"/>
      <c r="IBR61" s="152"/>
      <c r="IBS61" s="153"/>
      <c r="IBT61" s="154"/>
      <c r="IBU61" s="150"/>
      <c r="IBV61" s="151"/>
      <c r="IBW61" s="152"/>
      <c r="IBX61" s="152"/>
      <c r="IBY61" s="153"/>
      <c r="IBZ61" s="154"/>
      <c r="ICA61" s="150"/>
      <c r="ICB61" s="151"/>
      <c r="ICC61" s="152"/>
      <c r="ICD61" s="152"/>
      <c r="ICE61" s="153"/>
      <c r="ICF61" s="154"/>
      <c r="ICG61" s="150"/>
      <c r="ICH61" s="151"/>
      <c r="ICI61" s="152"/>
      <c r="ICJ61" s="152"/>
      <c r="ICK61" s="153"/>
      <c r="ICL61" s="154"/>
      <c r="ICM61" s="150"/>
      <c r="ICN61" s="151"/>
      <c r="ICO61" s="152"/>
      <c r="ICP61" s="152"/>
      <c r="ICQ61" s="153"/>
      <c r="ICR61" s="154"/>
      <c r="ICS61" s="150"/>
      <c r="ICT61" s="151"/>
      <c r="ICU61" s="152"/>
      <c r="ICV61" s="152"/>
      <c r="ICW61" s="153"/>
      <c r="ICX61" s="154"/>
      <c r="ICY61" s="150"/>
      <c r="ICZ61" s="151"/>
      <c r="IDA61" s="152"/>
      <c r="IDB61" s="152"/>
      <c r="IDC61" s="153"/>
      <c r="IDD61" s="154"/>
      <c r="IDE61" s="150"/>
      <c r="IDF61" s="151"/>
      <c r="IDG61" s="152"/>
      <c r="IDH61" s="152"/>
      <c r="IDI61" s="153"/>
      <c r="IDJ61" s="154"/>
      <c r="IDK61" s="150"/>
      <c r="IDL61" s="151"/>
      <c r="IDM61" s="152"/>
      <c r="IDN61" s="152"/>
      <c r="IDO61" s="153"/>
      <c r="IDP61" s="154"/>
      <c r="IDQ61" s="150"/>
      <c r="IDR61" s="151"/>
      <c r="IDS61" s="152"/>
      <c r="IDT61" s="152"/>
      <c r="IDU61" s="153"/>
      <c r="IDV61" s="154"/>
      <c r="IDW61" s="150"/>
      <c r="IDX61" s="151"/>
      <c r="IDY61" s="152"/>
      <c r="IDZ61" s="152"/>
      <c r="IEA61" s="153"/>
      <c r="IEB61" s="154"/>
      <c r="IEC61" s="150"/>
      <c r="IED61" s="151"/>
      <c r="IEE61" s="152"/>
      <c r="IEF61" s="152"/>
      <c r="IEG61" s="153"/>
      <c r="IEH61" s="154"/>
      <c r="IEI61" s="150"/>
      <c r="IEJ61" s="151"/>
      <c r="IEK61" s="152"/>
      <c r="IEL61" s="152"/>
      <c r="IEM61" s="153"/>
      <c r="IEN61" s="154"/>
      <c r="IEO61" s="150"/>
      <c r="IEP61" s="151"/>
      <c r="IEQ61" s="152"/>
      <c r="IER61" s="152"/>
      <c r="IES61" s="153"/>
      <c r="IET61" s="154"/>
      <c r="IEU61" s="150"/>
      <c r="IEV61" s="151"/>
      <c r="IEW61" s="152"/>
      <c r="IEX61" s="152"/>
      <c r="IEY61" s="153"/>
      <c r="IEZ61" s="154"/>
      <c r="IFA61" s="150"/>
      <c r="IFB61" s="151"/>
      <c r="IFC61" s="152"/>
      <c r="IFD61" s="152"/>
      <c r="IFE61" s="153"/>
      <c r="IFF61" s="154"/>
      <c r="IFG61" s="150"/>
      <c r="IFH61" s="151"/>
      <c r="IFI61" s="152"/>
      <c r="IFJ61" s="152"/>
      <c r="IFK61" s="153"/>
      <c r="IFL61" s="154"/>
      <c r="IFM61" s="150"/>
      <c r="IFN61" s="151"/>
      <c r="IFO61" s="152"/>
      <c r="IFP61" s="152"/>
      <c r="IFQ61" s="153"/>
      <c r="IFR61" s="154"/>
      <c r="IFS61" s="150"/>
      <c r="IFT61" s="151"/>
      <c r="IFU61" s="152"/>
      <c r="IFV61" s="152"/>
      <c r="IFW61" s="153"/>
      <c r="IFX61" s="154"/>
      <c r="IFY61" s="150"/>
      <c r="IFZ61" s="151"/>
      <c r="IGA61" s="152"/>
      <c r="IGB61" s="152"/>
      <c r="IGC61" s="153"/>
      <c r="IGD61" s="154"/>
      <c r="IGE61" s="150"/>
      <c r="IGF61" s="151"/>
      <c r="IGG61" s="152"/>
      <c r="IGH61" s="152"/>
      <c r="IGI61" s="153"/>
      <c r="IGJ61" s="154"/>
      <c r="IGK61" s="150"/>
      <c r="IGL61" s="151"/>
      <c r="IGM61" s="152"/>
      <c r="IGN61" s="152"/>
      <c r="IGO61" s="153"/>
      <c r="IGP61" s="154"/>
      <c r="IGQ61" s="150"/>
      <c r="IGR61" s="151"/>
      <c r="IGS61" s="152"/>
      <c r="IGT61" s="152"/>
      <c r="IGU61" s="153"/>
      <c r="IGV61" s="154"/>
      <c r="IGW61" s="150"/>
      <c r="IGX61" s="151"/>
      <c r="IGY61" s="152"/>
      <c r="IGZ61" s="152"/>
      <c r="IHA61" s="153"/>
      <c r="IHB61" s="154"/>
      <c r="IHC61" s="150"/>
      <c r="IHD61" s="151"/>
      <c r="IHE61" s="152"/>
      <c r="IHF61" s="152"/>
      <c r="IHG61" s="153"/>
      <c r="IHH61" s="154"/>
      <c r="IHI61" s="150"/>
      <c r="IHJ61" s="151"/>
      <c r="IHK61" s="152"/>
      <c r="IHL61" s="152"/>
      <c r="IHM61" s="153"/>
      <c r="IHN61" s="154"/>
      <c r="IHO61" s="150"/>
      <c r="IHP61" s="151"/>
      <c r="IHQ61" s="152"/>
      <c r="IHR61" s="152"/>
      <c r="IHS61" s="153"/>
      <c r="IHT61" s="154"/>
      <c r="IHU61" s="150"/>
      <c r="IHV61" s="151"/>
      <c r="IHW61" s="152"/>
      <c r="IHX61" s="152"/>
      <c r="IHY61" s="153"/>
      <c r="IHZ61" s="154"/>
      <c r="IIA61" s="150"/>
      <c r="IIB61" s="151"/>
      <c r="IIC61" s="152"/>
      <c r="IID61" s="152"/>
      <c r="IIE61" s="153"/>
      <c r="IIF61" s="154"/>
      <c r="IIG61" s="150"/>
      <c r="IIH61" s="151"/>
      <c r="III61" s="152"/>
      <c r="IIJ61" s="152"/>
      <c r="IIK61" s="153"/>
      <c r="IIL61" s="154"/>
      <c r="IIM61" s="150"/>
      <c r="IIN61" s="151"/>
      <c r="IIO61" s="152"/>
      <c r="IIP61" s="152"/>
      <c r="IIQ61" s="153"/>
      <c r="IIR61" s="154"/>
      <c r="IIS61" s="150"/>
      <c r="IIT61" s="151"/>
      <c r="IIU61" s="152"/>
      <c r="IIV61" s="152"/>
      <c r="IIW61" s="153"/>
      <c r="IIX61" s="154"/>
      <c r="IIY61" s="150"/>
      <c r="IIZ61" s="151"/>
      <c r="IJA61" s="152"/>
      <c r="IJB61" s="152"/>
      <c r="IJC61" s="153"/>
      <c r="IJD61" s="154"/>
      <c r="IJE61" s="150"/>
      <c r="IJF61" s="151"/>
      <c r="IJG61" s="152"/>
      <c r="IJH61" s="152"/>
      <c r="IJI61" s="153"/>
      <c r="IJJ61" s="154"/>
      <c r="IJK61" s="150"/>
      <c r="IJL61" s="151"/>
      <c r="IJM61" s="152"/>
      <c r="IJN61" s="152"/>
      <c r="IJO61" s="153"/>
      <c r="IJP61" s="154"/>
      <c r="IJQ61" s="150"/>
      <c r="IJR61" s="151"/>
      <c r="IJS61" s="152"/>
      <c r="IJT61" s="152"/>
      <c r="IJU61" s="153"/>
      <c r="IJV61" s="154"/>
      <c r="IJW61" s="150"/>
      <c r="IJX61" s="151"/>
      <c r="IJY61" s="152"/>
      <c r="IJZ61" s="152"/>
      <c r="IKA61" s="153"/>
      <c r="IKB61" s="154"/>
      <c r="IKC61" s="150"/>
      <c r="IKD61" s="151"/>
      <c r="IKE61" s="152"/>
      <c r="IKF61" s="152"/>
      <c r="IKG61" s="153"/>
      <c r="IKH61" s="154"/>
      <c r="IKI61" s="150"/>
      <c r="IKJ61" s="151"/>
      <c r="IKK61" s="152"/>
      <c r="IKL61" s="152"/>
      <c r="IKM61" s="153"/>
      <c r="IKN61" s="154"/>
      <c r="IKO61" s="150"/>
      <c r="IKP61" s="151"/>
      <c r="IKQ61" s="152"/>
      <c r="IKR61" s="152"/>
      <c r="IKS61" s="153"/>
      <c r="IKT61" s="154"/>
      <c r="IKU61" s="150"/>
      <c r="IKV61" s="151"/>
      <c r="IKW61" s="152"/>
      <c r="IKX61" s="152"/>
      <c r="IKY61" s="153"/>
      <c r="IKZ61" s="154"/>
      <c r="ILA61" s="150"/>
      <c r="ILB61" s="151"/>
      <c r="ILC61" s="152"/>
      <c r="ILD61" s="152"/>
      <c r="ILE61" s="153"/>
      <c r="ILF61" s="154"/>
      <c r="ILG61" s="150"/>
      <c r="ILH61" s="151"/>
      <c r="ILI61" s="152"/>
      <c r="ILJ61" s="152"/>
      <c r="ILK61" s="153"/>
      <c r="ILL61" s="154"/>
      <c r="ILM61" s="150"/>
      <c r="ILN61" s="151"/>
      <c r="ILO61" s="152"/>
      <c r="ILP61" s="152"/>
      <c r="ILQ61" s="153"/>
      <c r="ILR61" s="154"/>
      <c r="ILS61" s="150"/>
      <c r="ILT61" s="151"/>
      <c r="ILU61" s="152"/>
      <c r="ILV61" s="152"/>
      <c r="ILW61" s="153"/>
      <c r="ILX61" s="154"/>
      <c r="ILY61" s="150"/>
      <c r="ILZ61" s="151"/>
      <c r="IMA61" s="152"/>
      <c r="IMB61" s="152"/>
      <c r="IMC61" s="153"/>
      <c r="IMD61" s="154"/>
      <c r="IME61" s="150"/>
      <c r="IMF61" s="151"/>
      <c r="IMG61" s="152"/>
      <c r="IMH61" s="152"/>
      <c r="IMI61" s="153"/>
      <c r="IMJ61" s="154"/>
      <c r="IMK61" s="150"/>
      <c r="IML61" s="151"/>
      <c r="IMM61" s="152"/>
      <c r="IMN61" s="152"/>
      <c r="IMO61" s="153"/>
      <c r="IMP61" s="154"/>
      <c r="IMQ61" s="150"/>
      <c r="IMR61" s="151"/>
      <c r="IMS61" s="152"/>
      <c r="IMT61" s="152"/>
      <c r="IMU61" s="153"/>
      <c r="IMV61" s="154"/>
      <c r="IMW61" s="150"/>
      <c r="IMX61" s="151"/>
      <c r="IMY61" s="152"/>
      <c r="IMZ61" s="152"/>
      <c r="INA61" s="153"/>
      <c r="INB61" s="154"/>
      <c r="INC61" s="150"/>
      <c r="IND61" s="151"/>
      <c r="INE61" s="152"/>
      <c r="INF61" s="152"/>
      <c r="ING61" s="153"/>
      <c r="INH61" s="154"/>
      <c r="INI61" s="150"/>
      <c r="INJ61" s="151"/>
      <c r="INK61" s="152"/>
      <c r="INL61" s="152"/>
      <c r="INM61" s="153"/>
      <c r="INN61" s="154"/>
      <c r="INO61" s="150"/>
      <c r="INP61" s="151"/>
      <c r="INQ61" s="152"/>
      <c r="INR61" s="152"/>
      <c r="INS61" s="153"/>
      <c r="INT61" s="154"/>
      <c r="INU61" s="150"/>
      <c r="INV61" s="151"/>
      <c r="INW61" s="152"/>
      <c r="INX61" s="152"/>
      <c r="INY61" s="153"/>
      <c r="INZ61" s="154"/>
      <c r="IOA61" s="150"/>
      <c r="IOB61" s="151"/>
      <c r="IOC61" s="152"/>
      <c r="IOD61" s="152"/>
      <c r="IOE61" s="153"/>
      <c r="IOF61" s="154"/>
      <c r="IOG61" s="150"/>
      <c r="IOH61" s="151"/>
      <c r="IOI61" s="152"/>
      <c r="IOJ61" s="152"/>
      <c r="IOK61" s="153"/>
      <c r="IOL61" s="154"/>
      <c r="IOM61" s="150"/>
      <c r="ION61" s="151"/>
      <c r="IOO61" s="152"/>
      <c r="IOP61" s="152"/>
      <c r="IOQ61" s="153"/>
      <c r="IOR61" s="154"/>
      <c r="IOS61" s="150"/>
      <c r="IOT61" s="151"/>
      <c r="IOU61" s="152"/>
      <c r="IOV61" s="152"/>
      <c r="IOW61" s="153"/>
      <c r="IOX61" s="154"/>
      <c r="IOY61" s="150"/>
      <c r="IOZ61" s="151"/>
      <c r="IPA61" s="152"/>
      <c r="IPB61" s="152"/>
      <c r="IPC61" s="153"/>
      <c r="IPD61" s="154"/>
      <c r="IPE61" s="150"/>
      <c r="IPF61" s="151"/>
      <c r="IPG61" s="152"/>
      <c r="IPH61" s="152"/>
      <c r="IPI61" s="153"/>
      <c r="IPJ61" s="154"/>
      <c r="IPK61" s="150"/>
      <c r="IPL61" s="151"/>
      <c r="IPM61" s="152"/>
      <c r="IPN61" s="152"/>
      <c r="IPO61" s="153"/>
      <c r="IPP61" s="154"/>
      <c r="IPQ61" s="150"/>
      <c r="IPR61" s="151"/>
      <c r="IPS61" s="152"/>
      <c r="IPT61" s="152"/>
      <c r="IPU61" s="153"/>
      <c r="IPV61" s="154"/>
      <c r="IPW61" s="150"/>
      <c r="IPX61" s="151"/>
      <c r="IPY61" s="152"/>
      <c r="IPZ61" s="152"/>
      <c r="IQA61" s="153"/>
      <c r="IQB61" s="154"/>
      <c r="IQC61" s="150"/>
      <c r="IQD61" s="151"/>
      <c r="IQE61" s="152"/>
      <c r="IQF61" s="152"/>
      <c r="IQG61" s="153"/>
      <c r="IQH61" s="154"/>
      <c r="IQI61" s="150"/>
      <c r="IQJ61" s="151"/>
      <c r="IQK61" s="152"/>
      <c r="IQL61" s="152"/>
      <c r="IQM61" s="153"/>
      <c r="IQN61" s="154"/>
      <c r="IQO61" s="150"/>
      <c r="IQP61" s="151"/>
      <c r="IQQ61" s="152"/>
      <c r="IQR61" s="152"/>
      <c r="IQS61" s="153"/>
      <c r="IQT61" s="154"/>
      <c r="IQU61" s="150"/>
      <c r="IQV61" s="151"/>
      <c r="IQW61" s="152"/>
      <c r="IQX61" s="152"/>
      <c r="IQY61" s="153"/>
      <c r="IQZ61" s="154"/>
      <c r="IRA61" s="150"/>
      <c r="IRB61" s="151"/>
      <c r="IRC61" s="152"/>
      <c r="IRD61" s="152"/>
      <c r="IRE61" s="153"/>
      <c r="IRF61" s="154"/>
      <c r="IRG61" s="150"/>
      <c r="IRH61" s="151"/>
      <c r="IRI61" s="152"/>
      <c r="IRJ61" s="152"/>
      <c r="IRK61" s="153"/>
      <c r="IRL61" s="154"/>
      <c r="IRM61" s="150"/>
      <c r="IRN61" s="151"/>
      <c r="IRO61" s="152"/>
      <c r="IRP61" s="152"/>
      <c r="IRQ61" s="153"/>
      <c r="IRR61" s="154"/>
      <c r="IRS61" s="150"/>
      <c r="IRT61" s="151"/>
      <c r="IRU61" s="152"/>
      <c r="IRV61" s="152"/>
      <c r="IRW61" s="153"/>
      <c r="IRX61" s="154"/>
      <c r="IRY61" s="150"/>
      <c r="IRZ61" s="151"/>
      <c r="ISA61" s="152"/>
      <c r="ISB61" s="152"/>
      <c r="ISC61" s="153"/>
      <c r="ISD61" s="154"/>
      <c r="ISE61" s="150"/>
      <c r="ISF61" s="151"/>
      <c r="ISG61" s="152"/>
      <c r="ISH61" s="152"/>
      <c r="ISI61" s="153"/>
      <c r="ISJ61" s="154"/>
      <c r="ISK61" s="150"/>
      <c r="ISL61" s="151"/>
      <c r="ISM61" s="152"/>
      <c r="ISN61" s="152"/>
      <c r="ISO61" s="153"/>
      <c r="ISP61" s="154"/>
      <c r="ISQ61" s="150"/>
      <c r="ISR61" s="151"/>
      <c r="ISS61" s="152"/>
      <c r="IST61" s="152"/>
      <c r="ISU61" s="153"/>
      <c r="ISV61" s="154"/>
      <c r="ISW61" s="150"/>
      <c r="ISX61" s="151"/>
      <c r="ISY61" s="152"/>
      <c r="ISZ61" s="152"/>
      <c r="ITA61" s="153"/>
      <c r="ITB61" s="154"/>
      <c r="ITC61" s="150"/>
      <c r="ITD61" s="151"/>
      <c r="ITE61" s="152"/>
      <c r="ITF61" s="152"/>
      <c r="ITG61" s="153"/>
      <c r="ITH61" s="154"/>
      <c r="ITI61" s="150"/>
      <c r="ITJ61" s="151"/>
      <c r="ITK61" s="152"/>
      <c r="ITL61" s="152"/>
      <c r="ITM61" s="153"/>
      <c r="ITN61" s="154"/>
      <c r="ITO61" s="150"/>
      <c r="ITP61" s="151"/>
      <c r="ITQ61" s="152"/>
      <c r="ITR61" s="152"/>
      <c r="ITS61" s="153"/>
      <c r="ITT61" s="154"/>
      <c r="ITU61" s="150"/>
      <c r="ITV61" s="151"/>
      <c r="ITW61" s="152"/>
      <c r="ITX61" s="152"/>
      <c r="ITY61" s="153"/>
      <c r="ITZ61" s="154"/>
      <c r="IUA61" s="150"/>
      <c r="IUB61" s="151"/>
      <c r="IUC61" s="152"/>
      <c r="IUD61" s="152"/>
      <c r="IUE61" s="153"/>
      <c r="IUF61" s="154"/>
      <c r="IUG61" s="150"/>
      <c r="IUH61" s="151"/>
      <c r="IUI61" s="152"/>
      <c r="IUJ61" s="152"/>
      <c r="IUK61" s="153"/>
      <c r="IUL61" s="154"/>
      <c r="IUM61" s="150"/>
      <c r="IUN61" s="151"/>
      <c r="IUO61" s="152"/>
      <c r="IUP61" s="152"/>
      <c r="IUQ61" s="153"/>
      <c r="IUR61" s="154"/>
      <c r="IUS61" s="150"/>
      <c r="IUT61" s="151"/>
      <c r="IUU61" s="152"/>
      <c r="IUV61" s="152"/>
      <c r="IUW61" s="153"/>
      <c r="IUX61" s="154"/>
      <c r="IUY61" s="150"/>
      <c r="IUZ61" s="151"/>
      <c r="IVA61" s="152"/>
      <c r="IVB61" s="152"/>
      <c r="IVC61" s="153"/>
      <c r="IVD61" s="154"/>
      <c r="IVE61" s="150"/>
      <c r="IVF61" s="151"/>
      <c r="IVG61" s="152"/>
      <c r="IVH61" s="152"/>
      <c r="IVI61" s="153"/>
      <c r="IVJ61" s="154"/>
      <c r="IVK61" s="150"/>
      <c r="IVL61" s="151"/>
      <c r="IVM61" s="152"/>
      <c r="IVN61" s="152"/>
      <c r="IVO61" s="153"/>
      <c r="IVP61" s="154"/>
      <c r="IVQ61" s="150"/>
      <c r="IVR61" s="151"/>
      <c r="IVS61" s="152"/>
      <c r="IVT61" s="152"/>
      <c r="IVU61" s="153"/>
      <c r="IVV61" s="154"/>
      <c r="IVW61" s="150"/>
      <c r="IVX61" s="151"/>
      <c r="IVY61" s="152"/>
      <c r="IVZ61" s="152"/>
      <c r="IWA61" s="153"/>
      <c r="IWB61" s="154"/>
      <c r="IWC61" s="150"/>
      <c r="IWD61" s="151"/>
      <c r="IWE61" s="152"/>
      <c r="IWF61" s="152"/>
      <c r="IWG61" s="153"/>
      <c r="IWH61" s="154"/>
      <c r="IWI61" s="150"/>
      <c r="IWJ61" s="151"/>
      <c r="IWK61" s="152"/>
      <c r="IWL61" s="152"/>
      <c r="IWM61" s="153"/>
      <c r="IWN61" s="154"/>
      <c r="IWO61" s="150"/>
      <c r="IWP61" s="151"/>
      <c r="IWQ61" s="152"/>
      <c r="IWR61" s="152"/>
      <c r="IWS61" s="153"/>
      <c r="IWT61" s="154"/>
      <c r="IWU61" s="150"/>
      <c r="IWV61" s="151"/>
      <c r="IWW61" s="152"/>
      <c r="IWX61" s="152"/>
      <c r="IWY61" s="153"/>
      <c r="IWZ61" s="154"/>
      <c r="IXA61" s="150"/>
      <c r="IXB61" s="151"/>
      <c r="IXC61" s="152"/>
      <c r="IXD61" s="152"/>
      <c r="IXE61" s="153"/>
      <c r="IXF61" s="154"/>
      <c r="IXG61" s="150"/>
      <c r="IXH61" s="151"/>
      <c r="IXI61" s="152"/>
      <c r="IXJ61" s="152"/>
      <c r="IXK61" s="153"/>
      <c r="IXL61" s="154"/>
      <c r="IXM61" s="150"/>
      <c r="IXN61" s="151"/>
      <c r="IXO61" s="152"/>
      <c r="IXP61" s="152"/>
      <c r="IXQ61" s="153"/>
      <c r="IXR61" s="154"/>
      <c r="IXS61" s="150"/>
      <c r="IXT61" s="151"/>
      <c r="IXU61" s="152"/>
      <c r="IXV61" s="152"/>
      <c r="IXW61" s="153"/>
      <c r="IXX61" s="154"/>
      <c r="IXY61" s="150"/>
      <c r="IXZ61" s="151"/>
      <c r="IYA61" s="152"/>
      <c r="IYB61" s="152"/>
      <c r="IYC61" s="153"/>
      <c r="IYD61" s="154"/>
      <c r="IYE61" s="150"/>
      <c r="IYF61" s="151"/>
      <c r="IYG61" s="152"/>
      <c r="IYH61" s="152"/>
      <c r="IYI61" s="153"/>
      <c r="IYJ61" s="154"/>
      <c r="IYK61" s="150"/>
      <c r="IYL61" s="151"/>
      <c r="IYM61" s="152"/>
      <c r="IYN61" s="152"/>
      <c r="IYO61" s="153"/>
      <c r="IYP61" s="154"/>
      <c r="IYQ61" s="150"/>
      <c r="IYR61" s="151"/>
      <c r="IYS61" s="152"/>
      <c r="IYT61" s="152"/>
      <c r="IYU61" s="153"/>
      <c r="IYV61" s="154"/>
      <c r="IYW61" s="150"/>
      <c r="IYX61" s="151"/>
      <c r="IYY61" s="152"/>
      <c r="IYZ61" s="152"/>
      <c r="IZA61" s="153"/>
      <c r="IZB61" s="154"/>
      <c r="IZC61" s="150"/>
      <c r="IZD61" s="151"/>
      <c r="IZE61" s="152"/>
      <c r="IZF61" s="152"/>
      <c r="IZG61" s="153"/>
      <c r="IZH61" s="154"/>
      <c r="IZI61" s="150"/>
      <c r="IZJ61" s="151"/>
      <c r="IZK61" s="152"/>
      <c r="IZL61" s="152"/>
      <c r="IZM61" s="153"/>
      <c r="IZN61" s="154"/>
      <c r="IZO61" s="150"/>
      <c r="IZP61" s="151"/>
      <c r="IZQ61" s="152"/>
      <c r="IZR61" s="152"/>
      <c r="IZS61" s="153"/>
      <c r="IZT61" s="154"/>
      <c r="IZU61" s="150"/>
      <c r="IZV61" s="151"/>
      <c r="IZW61" s="152"/>
      <c r="IZX61" s="152"/>
      <c r="IZY61" s="153"/>
      <c r="IZZ61" s="154"/>
      <c r="JAA61" s="150"/>
      <c r="JAB61" s="151"/>
      <c r="JAC61" s="152"/>
      <c r="JAD61" s="152"/>
      <c r="JAE61" s="153"/>
      <c r="JAF61" s="154"/>
      <c r="JAG61" s="150"/>
      <c r="JAH61" s="151"/>
      <c r="JAI61" s="152"/>
      <c r="JAJ61" s="152"/>
      <c r="JAK61" s="153"/>
      <c r="JAL61" s="154"/>
      <c r="JAM61" s="150"/>
      <c r="JAN61" s="151"/>
      <c r="JAO61" s="152"/>
      <c r="JAP61" s="152"/>
      <c r="JAQ61" s="153"/>
      <c r="JAR61" s="154"/>
      <c r="JAS61" s="150"/>
      <c r="JAT61" s="151"/>
      <c r="JAU61" s="152"/>
      <c r="JAV61" s="152"/>
      <c r="JAW61" s="153"/>
      <c r="JAX61" s="154"/>
      <c r="JAY61" s="150"/>
      <c r="JAZ61" s="151"/>
      <c r="JBA61" s="152"/>
      <c r="JBB61" s="152"/>
      <c r="JBC61" s="153"/>
      <c r="JBD61" s="154"/>
      <c r="JBE61" s="150"/>
      <c r="JBF61" s="151"/>
      <c r="JBG61" s="152"/>
      <c r="JBH61" s="152"/>
      <c r="JBI61" s="153"/>
      <c r="JBJ61" s="154"/>
      <c r="JBK61" s="150"/>
      <c r="JBL61" s="151"/>
      <c r="JBM61" s="152"/>
      <c r="JBN61" s="152"/>
      <c r="JBO61" s="153"/>
      <c r="JBP61" s="154"/>
      <c r="JBQ61" s="150"/>
      <c r="JBR61" s="151"/>
      <c r="JBS61" s="152"/>
      <c r="JBT61" s="152"/>
      <c r="JBU61" s="153"/>
      <c r="JBV61" s="154"/>
      <c r="JBW61" s="150"/>
      <c r="JBX61" s="151"/>
      <c r="JBY61" s="152"/>
      <c r="JBZ61" s="152"/>
      <c r="JCA61" s="153"/>
      <c r="JCB61" s="154"/>
      <c r="JCC61" s="150"/>
      <c r="JCD61" s="151"/>
      <c r="JCE61" s="152"/>
      <c r="JCF61" s="152"/>
      <c r="JCG61" s="153"/>
      <c r="JCH61" s="154"/>
      <c r="JCI61" s="150"/>
      <c r="JCJ61" s="151"/>
      <c r="JCK61" s="152"/>
      <c r="JCL61" s="152"/>
      <c r="JCM61" s="153"/>
      <c r="JCN61" s="154"/>
      <c r="JCO61" s="150"/>
      <c r="JCP61" s="151"/>
      <c r="JCQ61" s="152"/>
      <c r="JCR61" s="152"/>
      <c r="JCS61" s="153"/>
      <c r="JCT61" s="154"/>
      <c r="JCU61" s="150"/>
      <c r="JCV61" s="151"/>
      <c r="JCW61" s="152"/>
      <c r="JCX61" s="152"/>
      <c r="JCY61" s="153"/>
      <c r="JCZ61" s="154"/>
      <c r="JDA61" s="150"/>
      <c r="JDB61" s="151"/>
      <c r="JDC61" s="152"/>
      <c r="JDD61" s="152"/>
      <c r="JDE61" s="153"/>
      <c r="JDF61" s="154"/>
      <c r="JDG61" s="150"/>
      <c r="JDH61" s="151"/>
      <c r="JDI61" s="152"/>
      <c r="JDJ61" s="152"/>
      <c r="JDK61" s="153"/>
      <c r="JDL61" s="154"/>
      <c r="JDM61" s="150"/>
      <c r="JDN61" s="151"/>
      <c r="JDO61" s="152"/>
      <c r="JDP61" s="152"/>
      <c r="JDQ61" s="153"/>
      <c r="JDR61" s="154"/>
      <c r="JDS61" s="150"/>
      <c r="JDT61" s="151"/>
      <c r="JDU61" s="152"/>
      <c r="JDV61" s="152"/>
      <c r="JDW61" s="153"/>
      <c r="JDX61" s="154"/>
      <c r="JDY61" s="150"/>
      <c r="JDZ61" s="151"/>
      <c r="JEA61" s="152"/>
      <c r="JEB61" s="152"/>
      <c r="JEC61" s="153"/>
      <c r="JED61" s="154"/>
      <c r="JEE61" s="150"/>
      <c r="JEF61" s="151"/>
      <c r="JEG61" s="152"/>
      <c r="JEH61" s="152"/>
      <c r="JEI61" s="153"/>
      <c r="JEJ61" s="154"/>
      <c r="JEK61" s="150"/>
      <c r="JEL61" s="151"/>
      <c r="JEM61" s="152"/>
      <c r="JEN61" s="152"/>
      <c r="JEO61" s="153"/>
      <c r="JEP61" s="154"/>
      <c r="JEQ61" s="150"/>
      <c r="JER61" s="151"/>
      <c r="JES61" s="152"/>
      <c r="JET61" s="152"/>
      <c r="JEU61" s="153"/>
      <c r="JEV61" s="154"/>
      <c r="JEW61" s="150"/>
      <c r="JEX61" s="151"/>
      <c r="JEY61" s="152"/>
      <c r="JEZ61" s="152"/>
      <c r="JFA61" s="153"/>
      <c r="JFB61" s="154"/>
      <c r="JFC61" s="150"/>
      <c r="JFD61" s="151"/>
      <c r="JFE61" s="152"/>
      <c r="JFF61" s="152"/>
      <c r="JFG61" s="153"/>
      <c r="JFH61" s="154"/>
      <c r="JFI61" s="150"/>
      <c r="JFJ61" s="151"/>
      <c r="JFK61" s="152"/>
      <c r="JFL61" s="152"/>
      <c r="JFM61" s="153"/>
      <c r="JFN61" s="154"/>
      <c r="JFO61" s="150"/>
      <c r="JFP61" s="151"/>
      <c r="JFQ61" s="152"/>
      <c r="JFR61" s="152"/>
      <c r="JFS61" s="153"/>
      <c r="JFT61" s="154"/>
      <c r="JFU61" s="150"/>
      <c r="JFV61" s="151"/>
      <c r="JFW61" s="152"/>
      <c r="JFX61" s="152"/>
      <c r="JFY61" s="153"/>
      <c r="JFZ61" s="154"/>
      <c r="JGA61" s="150"/>
      <c r="JGB61" s="151"/>
      <c r="JGC61" s="152"/>
      <c r="JGD61" s="152"/>
      <c r="JGE61" s="153"/>
      <c r="JGF61" s="154"/>
      <c r="JGG61" s="150"/>
      <c r="JGH61" s="151"/>
      <c r="JGI61" s="152"/>
      <c r="JGJ61" s="152"/>
      <c r="JGK61" s="153"/>
      <c r="JGL61" s="154"/>
      <c r="JGM61" s="150"/>
      <c r="JGN61" s="151"/>
      <c r="JGO61" s="152"/>
      <c r="JGP61" s="152"/>
      <c r="JGQ61" s="153"/>
      <c r="JGR61" s="154"/>
      <c r="JGS61" s="150"/>
      <c r="JGT61" s="151"/>
      <c r="JGU61" s="152"/>
      <c r="JGV61" s="152"/>
      <c r="JGW61" s="153"/>
      <c r="JGX61" s="154"/>
      <c r="JGY61" s="150"/>
      <c r="JGZ61" s="151"/>
      <c r="JHA61" s="152"/>
      <c r="JHB61" s="152"/>
      <c r="JHC61" s="153"/>
      <c r="JHD61" s="154"/>
      <c r="JHE61" s="150"/>
      <c r="JHF61" s="151"/>
      <c r="JHG61" s="152"/>
      <c r="JHH61" s="152"/>
      <c r="JHI61" s="153"/>
      <c r="JHJ61" s="154"/>
      <c r="JHK61" s="150"/>
      <c r="JHL61" s="151"/>
      <c r="JHM61" s="152"/>
      <c r="JHN61" s="152"/>
      <c r="JHO61" s="153"/>
      <c r="JHP61" s="154"/>
      <c r="JHQ61" s="150"/>
      <c r="JHR61" s="151"/>
      <c r="JHS61" s="152"/>
      <c r="JHT61" s="152"/>
      <c r="JHU61" s="153"/>
      <c r="JHV61" s="154"/>
      <c r="JHW61" s="150"/>
      <c r="JHX61" s="151"/>
      <c r="JHY61" s="152"/>
      <c r="JHZ61" s="152"/>
      <c r="JIA61" s="153"/>
      <c r="JIB61" s="154"/>
      <c r="JIC61" s="150"/>
      <c r="JID61" s="151"/>
      <c r="JIE61" s="152"/>
      <c r="JIF61" s="152"/>
      <c r="JIG61" s="153"/>
      <c r="JIH61" s="154"/>
      <c r="JII61" s="150"/>
      <c r="JIJ61" s="151"/>
      <c r="JIK61" s="152"/>
      <c r="JIL61" s="152"/>
      <c r="JIM61" s="153"/>
      <c r="JIN61" s="154"/>
      <c r="JIO61" s="150"/>
      <c r="JIP61" s="151"/>
      <c r="JIQ61" s="152"/>
      <c r="JIR61" s="152"/>
      <c r="JIS61" s="153"/>
      <c r="JIT61" s="154"/>
      <c r="JIU61" s="150"/>
      <c r="JIV61" s="151"/>
      <c r="JIW61" s="152"/>
      <c r="JIX61" s="152"/>
      <c r="JIY61" s="153"/>
      <c r="JIZ61" s="154"/>
      <c r="JJA61" s="150"/>
      <c r="JJB61" s="151"/>
      <c r="JJC61" s="152"/>
      <c r="JJD61" s="152"/>
      <c r="JJE61" s="153"/>
      <c r="JJF61" s="154"/>
      <c r="JJG61" s="150"/>
      <c r="JJH61" s="151"/>
      <c r="JJI61" s="152"/>
      <c r="JJJ61" s="152"/>
      <c r="JJK61" s="153"/>
      <c r="JJL61" s="154"/>
      <c r="JJM61" s="150"/>
      <c r="JJN61" s="151"/>
      <c r="JJO61" s="152"/>
      <c r="JJP61" s="152"/>
      <c r="JJQ61" s="153"/>
      <c r="JJR61" s="154"/>
      <c r="JJS61" s="150"/>
      <c r="JJT61" s="151"/>
      <c r="JJU61" s="152"/>
      <c r="JJV61" s="152"/>
      <c r="JJW61" s="153"/>
      <c r="JJX61" s="154"/>
      <c r="JJY61" s="150"/>
      <c r="JJZ61" s="151"/>
      <c r="JKA61" s="152"/>
      <c r="JKB61" s="152"/>
      <c r="JKC61" s="153"/>
      <c r="JKD61" s="154"/>
      <c r="JKE61" s="150"/>
      <c r="JKF61" s="151"/>
      <c r="JKG61" s="152"/>
      <c r="JKH61" s="152"/>
      <c r="JKI61" s="153"/>
      <c r="JKJ61" s="154"/>
      <c r="JKK61" s="150"/>
      <c r="JKL61" s="151"/>
      <c r="JKM61" s="152"/>
      <c r="JKN61" s="152"/>
      <c r="JKO61" s="153"/>
      <c r="JKP61" s="154"/>
      <c r="JKQ61" s="150"/>
      <c r="JKR61" s="151"/>
      <c r="JKS61" s="152"/>
      <c r="JKT61" s="152"/>
      <c r="JKU61" s="153"/>
      <c r="JKV61" s="154"/>
      <c r="JKW61" s="150"/>
      <c r="JKX61" s="151"/>
      <c r="JKY61" s="152"/>
      <c r="JKZ61" s="152"/>
      <c r="JLA61" s="153"/>
      <c r="JLB61" s="154"/>
      <c r="JLC61" s="150"/>
      <c r="JLD61" s="151"/>
      <c r="JLE61" s="152"/>
      <c r="JLF61" s="152"/>
      <c r="JLG61" s="153"/>
      <c r="JLH61" s="154"/>
      <c r="JLI61" s="150"/>
      <c r="JLJ61" s="151"/>
      <c r="JLK61" s="152"/>
      <c r="JLL61" s="152"/>
      <c r="JLM61" s="153"/>
      <c r="JLN61" s="154"/>
      <c r="JLO61" s="150"/>
      <c r="JLP61" s="151"/>
      <c r="JLQ61" s="152"/>
      <c r="JLR61" s="152"/>
      <c r="JLS61" s="153"/>
      <c r="JLT61" s="154"/>
      <c r="JLU61" s="150"/>
      <c r="JLV61" s="151"/>
      <c r="JLW61" s="152"/>
      <c r="JLX61" s="152"/>
      <c r="JLY61" s="153"/>
      <c r="JLZ61" s="154"/>
      <c r="JMA61" s="150"/>
      <c r="JMB61" s="151"/>
      <c r="JMC61" s="152"/>
      <c r="JMD61" s="152"/>
      <c r="JME61" s="153"/>
      <c r="JMF61" s="154"/>
      <c r="JMG61" s="150"/>
      <c r="JMH61" s="151"/>
      <c r="JMI61" s="152"/>
      <c r="JMJ61" s="152"/>
      <c r="JMK61" s="153"/>
      <c r="JML61" s="154"/>
      <c r="JMM61" s="150"/>
      <c r="JMN61" s="151"/>
      <c r="JMO61" s="152"/>
      <c r="JMP61" s="152"/>
      <c r="JMQ61" s="153"/>
      <c r="JMR61" s="154"/>
      <c r="JMS61" s="150"/>
      <c r="JMT61" s="151"/>
      <c r="JMU61" s="152"/>
      <c r="JMV61" s="152"/>
      <c r="JMW61" s="153"/>
      <c r="JMX61" s="154"/>
      <c r="JMY61" s="150"/>
      <c r="JMZ61" s="151"/>
      <c r="JNA61" s="152"/>
      <c r="JNB61" s="152"/>
      <c r="JNC61" s="153"/>
      <c r="JND61" s="154"/>
      <c r="JNE61" s="150"/>
      <c r="JNF61" s="151"/>
      <c r="JNG61" s="152"/>
      <c r="JNH61" s="152"/>
      <c r="JNI61" s="153"/>
      <c r="JNJ61" s="154"/>
      <c r="JNK61" s="150"/>
      <c r="JNL61" s="151"/>
      <c r="JNM61" s="152"/>
      <c r="JNN61" s="152"/>
      <c r="JNO61" s="153"/>
      <c r="JNP61" s="154"/>
      <c r="JNQ61" s="150"/>
      <c r="JNR61" s="151"/>
      <c r="JNS61" s="152"/>
      <c r="JNT61" s="152"/>
      <c r="JNU61" s="153"/>
      <c r="JNV61" s="154"/>
      <c r="JNW61" s="150"/>
      <c r="JNX61" s="151"/>
      <c r="JNY61" s="152"/>
      <c r="JNZ61" s="152"/>
      <c r="JOA61" s="153"/>
      <c r="JOB61" s="154"/>
      <c r="JOC61" s="150"/>
      <c r="JOD61" s="151"/>
      <c r="JOE61" s="152"/>
      <c r="JOF61" s="152"/>
      <c r="JOG61" s="153"/>
      <c r="JOH61" s="154"/>
      <c r="JOI61" s="150"/>
      <c r="JOJ61" s="151"/>
      <c r="JOK61" s="152"/>
      <c r="JOL61" s="152"/>
      <c r="JOM61" s="153"/>
      <c r="JON61" s="154"/>
      <c r="JOO61" s="150"/>
      <c r="JOP61" s="151"/>
      <c r="JOQ61" s="152"/>
      <c r="JOR61" s="152"/>
      <c r="JOS61" s="153"/>
      <c r="JOT61" s="154"/>
      <c r="JOU61" s="150"/>
      <c r="JOV61" s="151"/>
      <c r="JOW61" s="152"/>
      <c r="JOX61" s="152"/>
      <c r="JOY61" s="153"/>
      <c r="JOZ61" s="154"/>
      <c r="JPA61" s="150"/>
      <c r="JPB61" s="151"/>
      <c r="JPC61" s="152"/>
      <c r="JPD61" s="152"/>
      <c r="JPE61" s="153"/>
      <c r="JPF61" s="154"/>
      <c r="JPG61" s="150"/>
      <c r="JPH61" s="151"/>
      <c r="JPI61" s="152"/>
      <c r="JPJ61" s="152"/>
      <c r="JPK61" s="153"/>
      <c r="JPL61" s="154"/>
      <c r="JPM61" s="150"/>
      <c r="JPN61" s="151"/>
      <c r="JPO61" s="152"/>
      <c r="JPP61" s="152"/>
      <c r="JPQ61" s="153"/>
      <c r="JPR61" s="154"/>
      <c r="JPS61" s="150"/>
      <c r="JPT61" s="151"/>
      <c r="JPU61" s="152"/>
      <c r="JPV61" s="152"/>
      <c r="JPW61" s="153"/>
      <c r="JPX61" s="154"/>
      <c r="JPY61" s="150"/>
      <c r="JPZ61" s="151"/>
      <c r="JQA61" s="152"/>
      <c r="JQB61" s="152"/>
      <c r="JQC61" s="153"/>
      <c r="JQD61" s="154"/>
      <c r="JQE61" s="150"/>
      <c r="JQF61" s="151"/>
      <c r="JQG61" s="152"/>
      <c r="JQH61" s="152"/>
      <c r="JQI61" s="153"/>
      <c r="JQJ61" s="154"/>
      <c r="JQK61" s="150"/>
      <c r="JQL61" s="151"/>
      <c r="JQM61" s="152"/>
      <c r="JQN61" s="152"/>
      <c r="JQO61" s="153"/>
      <c r="JQP61" s="154"/>
      <c r="JQQ61" s="150"/>
      <c r="JQR61" s="151"/>
      <c r="JQS61" s="152"/>
      <c r="JQT61" s="152"/>
      <c r="JQU61" s="153"/>
      <c r="JQV61" s="154"/>
      <c r="JQW61" s="150"/>
      <c r="JQX61" s="151"/>
      <c r="JQY61" s="152"/>
      <c r="JQZ61" s="152"/>
      <c r="JRA61" s="153"/>
      <c r="JRB61" s="154"/>
      <c r="JRC61" s="150"/>
      <c r="JRD61" s="151"/>
      <c r="JRE61" s="152"/>
      <c r="JRF61" s="152"/>
      <c r="JRG61" s="153"/>
      <c r="JRH61" s="154"/>
      <c r="JRI61" s="150"/>
      <c r="JRJ61" s="151"/>
      <c r="JRK61" s="152"/>
      <c r="JRL61" s="152"/>
      <c r="JRM61" s="153"/>
      <c r="JRN61" s="154"/>
      <c r="JRO61" s="150"/>
      <c r="JRP61" s="151"/>
      <c r="JRQ61" s="152"/>
      <c r="JRR61" s="152"/>
      <c r="JRS61" s="153"/>
      <c r="JRT61" s="154"/>
      <c r="JRU61" s="150"/>
      <c r="JRV61" s="151"/>
      <c r="JRW61" s="152"/>
      <c r="JRX61" s="152"/>
      <c r="JRY61" s="153"/>
      <c r="JRZ61" s="154"/>
      <c r="JSA61" s="150"/>
      <c r="JSB61" s="151"/>
      <c r="JSC61" s="152"/>
      <c r="JSD61" s="152"/>
      <c r="JSE61" s="153"/>
      <c r="JSF61" s="154"/>
      <c r="JSG61" s="150"/>
      <c r="JSH61" s="151"/>
      <c r="JSI61" s="152"/>
      <c r="JSJ61" s="152"/>
      <c r="JSK61" s="153"/>
      <c r="JSL61" s="154"/>
      <c r="JSM61" s="150"/>
      <c r="JSN61" s="151"/>
      <c r="JSO61" s="152"/>
      <c r="JSP61" s="152"/>
      <c r="JSQ61" s="153"/>
      <c r="JSR61" s="154"/>
      <c r="JSS61" s="150"/>
      <c r="JST61" s="151"/>
      <c r="JSU61" s="152"/>
      <c r="JSV61" s="152"/>
      <c r="JSW61" s="153"/>
      <c r="JSX61" s="154"/>
      <c r="JSY61" s="150"/>
      <c r="JSZ61" s="151"/>
      <c r="JTA61" s="152"/>
      <c r="JTB61" s="152"/>
      <c r="JTC61" s="153"/>
      <c r="JTD61" s="154"/>
      <c r="JTE61" s="150"/>
      <c r="JTF61" s="151"/>
      <c r="JTG61" s="152"/>
      <c r="JTH61" s="152"/>
      <c r="JTI61" s="153"/>
      <c r="JTJ61" s="154"/>
      <c r="JTK61" s="150"/>
      <c r="JTL61" s="151"/>
      <c r="JTM61" s="152"/>
      <c r="JTN61" s="152"/>
      <c r="JTO61" s="153"/>
      <c r="JTP61" s="154"/>
      <c r="JTQ61" s="150"/>
      <c r="JTR61" s="151"/>
      <c r="JTS61" s="152"/>
      <c r="JTT61" s="152"/>
      <c r="JTU61" s="153"/>
      <c r="JTV61" s="154"/>
      <c r="JTW61" s="150"/>
      <c r="JTX61" s="151"/>
      <c r="JTY61" s="152"/>
      <c r="JTZ61" s="152"/>
      <c r="JUA61" s="153"/>
      <c r="JUB61" s="154"/>
      <c r="JUC61" s="150"/>
      <c r="JUD61" s="151"/>
      <c r="JUE61" s="152"/>
      <c r="JUF61" s="152"/>
      <c r="JUG61" s="153"/>
      <c r="JUH61" s="154"/>
      <c r="JUI61" s="150"/>
      <c r="JUJ61" s="151"/>
      <c r="JUK61" s="152"/>
      <c r="JUL61" s="152"/>
      <c r="JUM61" s="153"/>
      <c r="JUN61" s="154"/>
      <c r="JUO61" s="150"/>
      <c r="JUP61" s="151"/>
      <c r="JUQ61" s="152"/>
      <c r="JUR61" s="152"/>
      <c r="JUS61" s="153"/>
      <c r="JUT61" s="154"/>
      <c r="JUU61" s="150"/>
      <c r="JUV61" s="151"/>
      <c r="JUW61" s="152"/>
      <c r="JUX61" s="152"/>
      <c r="JUY61" s="153"/>
      <c r="JUZ61" s="154"/>
      <c r="JVA61" s="150"/>
      <c r="JVB61" s="151"/>
      <c r="JVC61" s="152"/>
      <c r="JVD61" s="152"/>
      <c r="JVE61" s="153"/>
      <c r="JVF61" s="154"/>
      <c r="JVG61" s="150"/>
      <c r="JVH61" s="151"/>
      <c r="JVI61" s="152"/>
      <c r="JVJ61" s="152"/>
      <c r="JVK61" s="153"/>
      <c r="JVL61" s="154"/>
      <c r="JVM61" s="150"/>
      <c r="JVN61" s="151"/>
      <c r="JVO61" s="152"/>
      <c r="JVP61" s="152"/>
      <c r="JVQ61" s="153"/>
      <c r="JVR61" s="154"/>
      <c r="JVS61" s="150"/>
      <c r="JVT61" s="151"/>
      <c r="JVU61" s="152"/>
      <c r="JVV61" s="152"/>
      <c r="JVW61" s="153"/>
      <c r="JVX61" s="154"/>
      <c r="JVY61" s="150"/>
      <c r="JVZ61" s="151"/>
      <c r="JWA61" s="152"/>
      <c r="JWB61" s="152"/>
      <c r="JWC61" s="153"/>
      <c r="JWD61" s="154"/>
      <c r="JWE61" s="150"/>
      <c r="JWF61" s="151"/>
      <c r="JWG61" s="152"/>
      <c r="JWH61" s="152"/>
      <c r="JWI61" s="153"/>
      <c r="JWJ61" s="154"/>
      <c r="JWK61" s="150"/>
      <c r="JWL61" s="151"/>
      <c r="JWM61" s="152"/>
      <c r="JWN61" s="152"/>
      <c r="JWO61" s="153"/>
      <c r="JWP61" s="154"/>
      <c r="JWQ61" s="150"/>
      <c r="JWR61" s="151"/>
      <c r="JWS61" s="152"/>
      <c r="JWT61" s="152"/>
      <c r="JWU61" s="153"/>
      <c r="JWV61" s="154"/>
      <c r="JWW61" s="150"/>
      <c r="JWX61" s="151"/>
      <c r="JWY61" s="152"/>
      <c r="JWZ61" s="152"/>
      <c r="JXA61" s="153"/>
      <c r="JXB61" s="154"/>
      <c r="JXC61" s="150"/>
      <c r="JXD61" s="151"/>
      <c r="JXE61" s="152"/>
      <c r="JXF61" s="152"/>
      <c r="JXG61" s="153"/>
      <c r="JXH61" s="154"/>
      <c r="JXI61" s="150"/>
      <c r="JXJ61" s="151"/>
      <c r="JXK61" s="152"/>
      <c r="JXL61" s="152"/>
      <c r="JXM61" s="153"/>
      <c r="JXN61" s="154"/>
      <c r="JXO61" s="150"/>
      <c r="JXP61" s="151"/>
      <c r="JXQ61" s="152"/>
      <c r="JXR61" s="152"/>
      <c r="JXS61" s="153"/>
      <c r="JXT61" s="154"/>
      <c r="JXU61" s="150"/>
      <c r="JXV61" s="151"/>
      <c r="JXW61" s="152"/>
      <c r="JXX61" s="152"/>
      <c r="JXY61" s="153"/>
      <c r="JXZ61" s="154"/>
      <c r="JYA61" s="150"/>
      <c r="JYB61" s="151"/>
      <c r="JYC61" s="152"/>
      <c r="JYD61" s="152"/>
      <c r="JYE61" s="153"/>
      <c r="JYF61" s="154"/>
      <c r="JYG61" s="150"/>
      <c r="JYH61" s="151"/>
      <c r="JYI61" s="152"/>
      <c r="JYJ61" s="152"/>
      <c r="JYK61" s="153"/>
      <c r="JYL61" s="154"/>
      <c r="JYM61" s="150"/>
      <c r="JYN61" s="151"/>
      <c r="JYO61" s="152"/>
      <c r="JYP61" s="152"/>
      <c r="JYQ61" s="153"/>
      <c r="JYR61" s="154"/>
      <c r="JYS61" s="150"/>
      <c r="JYT61" s="151"/>
      <c r="JYU61" s="152"/>
      <c r="JYV61" s="152"/>
      <c r="JYW61" s="153"/>
      <c r="JYX61" s="154"/>
      <c r="JYY61" s="150"/>
      <c r="JYZ61" s="151"/>
      <c r="JZA61" s="152"/>
      <c r="JZB61" s="152"/>
      <c r="JZC61" s="153"/>
      <c r="JZD61" s="154"/>
      <c r="JZE61" s="150"/>
      <c r="JZF61" s="151"/>
      <c r="JZG61" s="152"/>
      <c r="JZH61" s="152"/>
      <c r="JZI61" s="153"/>
      <c r="JZJ61" s="154"/>
      <c r="JZK61" s="150"/>
      <c r="JZL61" s="151"/>
      <c r="JZM61" s="152"/>
      <c r="JZN61" s="152"/>
      <c r="JZO61" s="153"/>
      <c r="JZP61" s="154"/>
      <c r="JZQ61" s="150"/>
      <c r="JZR61" s="151"/>
      <c r="JZS61" s="152"/>
      <c r="JZT61" s="152"/>
      <c r="JZU61" s="153"/>
      <c r="JZV61" s="154"/>
      <c r="JZW61" s="150"/>
      <c r="JZX61" s="151"/>
      <c r="JZY61" s="152"/>
      <c r="JZZ61" s="152"/>
      <c r="KAA61" s="153"/>
      <c r="KAB61" s="154"/>
      <c r="KAC61" s="150"/>
      <c r="KAD61" s="151"/>
      <c r="KAE61" s="152"/>
      <c r="KAF61" s="152"/>
      <c r="KAG61" s="153"/>
      <c r="KAH61" s="154"/>
      <c r="KAI61" s="150"/>
      <c r="KAJ61" s="151"/>
      <c r="KAK61" s="152"/>
      <c r="KAL61" s="152"/>
      <c r="KAM61" s="153"/>
      <c r="KAN61" s="154"/>
      <c r="KAO61" s="150"/>
      <c r="KAP61" s="151"/>
      <c r="KAQ61" s="152"/>
      <c r="KAR61" s="152"/>
      <c r="KAS61" s="153"/>
      <c r="KAT61" s="154"/>
      <c r="KAU61" s="150"/>
      <c r="KAV61" s="151"/>
      <c r="KAW61" s="152"/>
      <c r="KAX61" s="152"/>
      <c r="KAY61" s="153"/>
      <c r="KAZ61" s="154"/>
      <c r="KBA61" s="150"/>
      <c r="KBB61" s="151"/>
      <c r="KBC61" s="152"/>
      <c r="KBD61" s="152"/>
      <c r="KBE61" s="153"/>
      <c r="KBF61" s="154"/>
      <c r="KBG61" s="150"/>
      <c r="KBH61" s="151"/>
      <c r="KBI61" s="152"/>
      <c r="KBJ61" s="152"/>
      <c r="KBK61" s="153"/>
      <c r="KBL61" s="154"/>
      <c r="KBM61" s="150"/>
      <c r="KBN61" s="151"/>
      <c r="KBO61" s="152"/>
      <c r="KBP61" s="152"/>
      <c r="KBQ61" s="153"/>
      <c r="KBR61" s="154"/>
      <c r="KBS61" s="150"/>
      <c r="KBT61" s="151"/>
      <c r="KBU61" s="152"/>
      <c r="KBV61" s="152"/>
      <c r="KBW61" s="153"/>
      <c r="KBX61" s="154"/>
      <c r="KBY61" s="150"/>
      <c r="KBZ61" s="151"/>
      <c r="KCA61" s="152"/>
      <c r="KCB61" s="152"/>
      <c r="KCC61" s="153"/>
      <c r="KCD61" s="154"/>
      <c r="KCE61" s="150"/>
      <c r="KCF61" s="151"/>
      <c r="KCG61" s="152"/>
      <c r="KCH61" s="152"/>
      <c r="KCI61" s="153"/>
      <c r="KCJ61" s="154"/>
      <c r="KCK61" s="150"/>
      <c r="KCL61" s="151"/>
      <c r="KCM61" s="152"/>
      <c r="KCN61" s="152"/>
      <c r="KCO61" s="153"/>
      <c r="KCP61" s="154"/>
      <c r="KCQ61" s="150"/>
      <c r="KCR61" s="151"/>
      <c r="KCS61" s="152"/>
      <c r="KCT61" s="152"/>
      <c r="KCU61" s="153"/>
      <c r="KCV61" s="154"/>
      <c r="KCW61" s="150"/>
      <c r="KCX61" s="151"/>
      <c r="KCY61" s="152"/>
      <c r="KCZ61" s="152"/>
      <c r="KDA61" s="153"/>
      <c r="KDB61" s="154"/>
      <c r="KDC61" s="150"/>
      <c r="KDD61" s="151"/>
      <c r="KDE61" s="152"/>
      <c r="KDF61" s="152"/>
      <c r="KDG61" s="153"/>
      <c r="KDH61" s="154"/>
      <c r="KDI61" s="150"/>
      <c r="KDJ61" s="151"/>
      <c r="KDK61" s="152"/>
      <c r="KDL61" s="152"/>
      <c r="KDM61" s="153"/>
      <c r="KDN61" s="154"/>
      <c r="KDO61" s="150"/>
      <c r="KDP61" s="151"/>
      <c r="KDQ61" s="152"/>
      <c r="KDR61" s="152"/>
      <c r="KDS61" s="153"/>
      <c r="KDT61" s="154"/>
      <c r="KDU61" s="150"/>
      <c r="KDV61" s="151"/>
      <c r="KDW61" s="152"/>
      <c r="KDX61" s="152"/>
      <c r="KDY61" s="153"/>
      <c r="KDZ61" s="154"/>
      <c r="KEA61" s="150"/>
      <c r="KEB61" s="151"/>
      <c r="KEC61" s="152"/>
      <c r="KED61" s="152"/>
      <c r="KEE61" s="153"/>
      <c r="KEF61" s="154"/>
      <c r="KEG61" s="150"/>
      <c r="KEH61" s="151"/>
      <c r="KEI61" s="152"/>
      <c r="KEJ61" s="152"/>
      <c r="KEK61" s="153"/>
      <c r="KEL61" s="154"/>
      <c r="KEM61" s="150"/>
      <c r="KEN61" s="151"/>
      <c r="KEO61" s="152"/>
      <c r="KEP61" s="152"/>
      <c r="KEQ61" s="153"/>
      <c r="KER61" s="154"/>
      <c r="KES61" s="150"/>
      <c r="KET61" s="151"/>
      <c r="KEU61" s="152"/>
      <c r="KEV61" s="152"/>
      <c r="KEW61" s="153"/>
      <c r="KEX61" s="154"/>
      <c r="KEY61" s="150"/>
      <c r="KEZ61" s="151"/>
      <c r="KFA61" s="152"/>
      <c r="KFB61" s="152"/>
      <c r="KFC61" s="153"/>
      <c r="KFD61" s="154"/>
      <c r="KFE61" s="150"/>
      <c r="KFF61" s="151"/>
      <c r="KFG61" s="152"/>
      <c r="KFH61" s="152"/>
      <c r="KFI61" s="153"/>
      <c r="KFJ61" s="154"/>
      <c r="KFK61" s="150"/>
      <c r="KFL61" s="151"/>
      <c r="KFM61" s="152"/>
      <c r="KFN61" s="152"/>
      <c r="KFO61" s="153"/>
      <c r="KFP61" s="154"/>
      <c r="KFQ61" s="150"/>
      <c r="KFR61" s="151"/>
      <c r="KFS61" s="152"/>
      <c r="KFT61" s="152"/>
      <c r="KFU61" s="153"/>
      <c r="KFV61" s="154"/>
      <c r="KFW61" s="150"/>
      <c r="KFX61" s="151"/>
      <c r="KFY61" s="152"/>
      <c r="KFZ61" s="152"/>
      <c r="KGA61" s="153"/>
      <c r="KGB61" s="154"/>
      <c r="KGC61" s="150"/>
      <c r="KGD61" s="151"/>
      <c r="KGE61" s="152"/>
      <c r="KGF61" s="152"/>
      <c r="KGG61" s="153"/>
      <c r="KGH61" s="154"/>
      <c r="KGI61" s="150"/>
      <c r="KGJ61" s="151"/>
      <c r="KGK61" s="152"/>
      <c r="KGL61" s="152"/>
      <c r="KGM61" s="153"/>
      <c r="KGN61" s="154"/>
      <c r="KGO61" s="150"/>
      <c r="KGP61" s="151"/>
      <c r="KGQ61" s="152"/>
      <c r="KGR61" s="152"/>
      <c r="KGS61" s="153"/>
      <c r="KGT61" s="154"/>
      <c r="KGU61" s="150"/>
      <c r="KGV61" s="151"/>
      <c r="KGW61" s="152"/>
      <c r="KGX61" s="152"/>
      <c r="KGY61" s="153"/>
      <c r="KGZ61" s="154"/>
      <c r="KHA61" s="150"/>
      <c r="KHB61" s="151"/>
      <c r="KHC61" s="152"/>
      <c r="KHD61" s="152"/>
      <c r="KHE61" s="153"/>
      <c r="KHF61" s="154"/>
      <c r="KHG61" s="150"/>
      <c r="KHH61" s="151"/>
      <c r="KHI61" s="152"/>
      <c r="KHJ61" s="152"/>
      <c r="KHK61" s="153"/>
      <c r="KHL61" s="154"/>
      <c r="KHM61" s="150"/>
      <c r="KHN61" s="151"/>
      <c r="KHO61" s="152"/>
      <c r="KHP61" s="152"/>
      <c r="KHQ61" s="153"/>
      <c r="KHR61" s="154"/>
      <c r="KHS61" s="150"/>
      <c r="KHT61" s="151"/>
      <c r="KHU61" s="152"/>
      <c r="KHV61" s="152"/>
      <c r="KHW61" s="153"/>
      <c r="KHX61" s="154"/>
      <c r="KHY61" s="150"/>
      <c r="KHZ61" s="151"/>
      <c r="KIA61" s="152"/>
      <c r="KIB61" s="152"/>
      <c r="KIC61" s="153"/>
      <c r="KID61" s="154"/>
      <c r="KIE61" s="150"/>
      <c r="KIF61" s="151"/>
      <c r="KIG61" s="152"/>
      <c r="KIH61" s="152"/>
      <c r="KII61" s="153"/>
      <c r="KIJ61" s="154"/>
      <c r="KIK61" s="150"/>
      <c r="KIL61" s="151"/>
      <c r="KIM61" s="152"/>
      <c r="KIN61" s="152"/>
      <c r="KIO61" s="153"/>
      <c r="KIP61" s="154"/>
      <c r="KIQ61" s="150"/>
      <c r="KIR61" s="151"/>
      <c r="KIS61" s="152"/>
      <c r="KIT61" s="152"/>
      <c r="KIU61" s="153"/>
      <c r="KIV61" s="154"/>
      <c r="KIW61" s="150"/>
      <c r="KIX61" s="151"/>
      <c r="KIY61" s="152"/>
      <c r="KIZ61" s="152"/>
      <c r="KJA61" s="153"/>
      <c r="KJB61" s="154"/>
      <c r="KJC61" s="150"/>
      <c r="KJD61" s="151"/>
      <c r="KJE61" s="152"/>
      <c r="KJF61" s="152"/>
      <c r="KJG61" s="153"/>
      <c r="KJH61" s="154"/>
      <c r="KJI61" s="150"/>
      <c r="KJJ61" s="151"/>
      <c r="KJK61" s="152"/>
      <c r="KJL61" s="152"/>
      <c r="KJM61" s="153"/>
      <c r="KJN61" s="154"/>
      <c r="KJO61" s="150"/>
      <c r="KJP61" s="151"/>
      <c r="KJQ61" s="152"/>
      <c r="KJR61" s="152"/>
      <c r="KJS61" s="153"/>
      <c r="KJT61" s="154"/>
      <c r="KJU61" s="150"/>
      <c r="KJV61" s="151"/>
      <c r="KJW61" s="152"/>
      <c r="KJX61" s="152"/>
      <c r="KJY61" s="153"/>
      <c r="KJZ61" s="154"/>
      <c r="KKA61" s="150"/>
      <c r="KKB61" s="151"/>
      <c r="KKC61" s="152"/>
      <c r="KKD61" s="152"/>
      <c r="KKE61" s="153"/>
      <c r="KKF61" s="154"/>
      <c r="KKG61" s="150"/>
      <c r="KKH61" s="151"/>
      <c r="KKI61" s="152"/>
      <c r="KKJ61" s="152"/>
      <c r="KKK61" s="153"/>
      <c r="KKL61" s="154"/>
      <c r="KKM61" s="150"/>
      <c r="KKN61" s="151"/>
      <c r="KKO61" s="152"/>
      <c r="KKP61" s="152"/>
      <c r="KKQ61" s="153"/>
      <c r="KKR61" s="154"/>
      <c r="KKS61" s="150"/>
      <c r="KKT61" s="151"/>
      <c r="KKU61" s="152"/>
      <c r="KKV61" s="152"/>
      <c r="KKW61" s="153"/>
      <c r="KKX61" s="154"/>
      <c r="KKY61" s="150"/>
      <c r="KKZ61" s="151"/>
      <c r="KLA61" s="152"/>
      <c r="KLB61" s="152"/>
      <c r="KLC61" s="153"/>
      <c r="KLD61" s="154"/>
      <c r="KLE61" s="150"/>
      <c r="KLF61" s="151"/>
      <c r="KLG61" s="152"/>
      <c r="KLH61" s="152"/>
      <c r="KLI61" s="153"/>
      <c r="KLJ61" s="154"/>
      <c r="KLK61" s="150"/>
      <c r="KLL61" s="151"/>
      <c r="KLM61" s="152"/>
      <c r="KLN61" s="152"/>
      <c r="KLO61" s="153"/>
      <c r="KLP61" s="154"/>
      <c r="KLQ61" s="150"/>
      <c r="KLR61" s="151"/>
      <c r="KLS61" s="152"/>
      <c r="KLT61" s="152"/>
      <c r="KLU61" s="153"/>
      <c r="KLV61" s="154"/>
      <c r="KLW61" s="150"/>
      <c r="KLX61" s="151"/>
      <c r="KLY61" s="152"/>
      <c r="KLZ61" s="152"/>
      <c r="KMA61" s="153"/>
      <c r="KMB61" s="154"/>
      <c r="KMC61" s="150"/>
      <c r="KMD61" s="151"/>
      <c r="KME61" s="152"/>
      <c r="KMF61" s="152"/>
      <c r="KMG61" s="153"/>
      <c r="KMH61" s="154"/>
      <c r="KMI61" s="150"/>
      <c r="KMJ61" s="151"/>
      <c r="KMK61" s="152"/>
      <c r="KML61" s="152"/>
      <c r="KMM61" s="153"/>
      <c r="KMN61" s="154"/>
      <c r="KMO61" s="150"/>
      <c r="KMP61" s="151"/>
      <c r="KMQ61" s="152"/>
      <c r="KMR61" s="152"/>
      <c r="KMS61" s="153"/>
      <c r="KMT61" s="154"/>
      <c r="KMU61" s="150"/>
      <c r="KMV61" s="151"/>
      <c r="KMW61" s="152"/>
      <c r="KMX61" s="152"/>
      <c r="KMY61" s="153"/>
      <c r="KMZ61" s="154"/>
      <c r="KNA61" s="150"/>
      <c r="KNB61" s="151"/>
      <c r="KNC61" s="152"/>
      <c r="KND61" s="152"/>
      <c r="KNE61" s="153"/>
      <c r="KNF61" s="154"/>
      <c r="KNG61" s="150"/>
      <c r="KNH61" s="151"/>
      <c r="KNI61" s="152"/>
      <c r="KNJ61" s="152"/>
      <c r="KNK61" s="153"/>
      <c r="KNL61" s="154"/>
      <c r="KNM61" s="150"/>
      <c r="KNN61" s="151"/>
      <c r="KNO61" s="152"/>
      <c r="KNP61" s="152"/>
      <c r="KNQ61" s="153"/>
      <c r="KNR61" s="154"/>
      <c r="KNS61" s="150"/>
      <c r="KNT61" s="151"/>
      <c r="KNU61" s="152"/>
      <c r="KNV61" s="152"/>
      <c r="KNW61" s="153"/>
      <c r="KNX61" s="154"/>
      <c r="KNY61" s="150"/>
      <c r="KNZ61" s="151"/>
      <c r="KOA61" s="152"/>
      <c r="KOB61" s="152"/>
      <c r="KOC61" s="153"/>
      <c r="KOD61" s="154"/>
      <c r="KOE61" s="150"/>
      <c r="KOF61" s="151"/>
      <c r="KOG61" s="152"/>
      <c r="KOH61" s="152"/>
      <c r="KOI61" s="153"/>
      <c r="KOJ61" s="154"/>
      <c r="KOK61" s="150"/>
      <c r="KOL61" s="151"/>
      <c r="KOM61" s="152"/>
      <c r="KON61" s="152"/>
      <c r="KOO61" s="153"/>
      <c r="KOP61" s="154"/>
      <c r="KOQ61" s="150"/>
      <c r="KOR61" s="151"/>
      <c r="KOS61" s="152"/>
      <c r="KOT61" s="152"/>
      <c r="KOU61" s="153"/>
      <c r="KOV61" s="154"/>
      <c r="KOW61" s="150"/>
      <c r="KOX61" s="151"/>
      <c r="KOY61" s="152"/>
      <c r="KOZ61" s="152"/>
      <c r="KPA61" s="153"/>
      <c r="KPB61" s="154"/>
      <c r="KPC61" s="150"/>
      <c r="KPD61" s="151"/>
      <c r="KPE61" s="152"/>
      <c r="KPF61" s="152"/>
      <c r="KPG61" s="153"/>
      <c r="KPH61" s="154"/>
      <c r="KPI61" s="150"/>
      <c r="KPJ61" s="151"/>
      <c r="KPK61" s="152"/>
      <c r="KPL61" s="152"/>
      <c r="KPM61" s="153"/>
      <c r="KPN61" s="154"/>
      <c r="KPO61" s="150"/>
      <c r="KPP61" s="151"/>
      <c r="KPQ61" s="152"/>
      <c r="KPR61" s="152"/>
      <c r="KPS61" s="153"/>
      <c r="KPT61" s="154"/>
      <c r="KPU61" s="150"/>
      <c r="KPV61" s="151"/>
      <c r="KPW61" s="152"/>
      <c r="KPX61" s="152"/>
      <c r="KPY61" s="153"/>
      <c r="KPZ61" s="154"/>
      <c r="KQA61" s="150"/>
      <c r="KQB61" s="151"/>
      <c r="KQC61" s="152"/>
      <c r="KQD61" s="152"/>
      <c r="KQE61" s="153"/>
      <c r="KQF61" s="154"/>
      <c r="KQG61" s="150"/>
      <c r="KQH61" s="151"/>
      <c r="KQI61" s="152"/>
      <c r="KQJ61" s="152"/>
      <c r="KQK61" s="153"/>
      <c r="KQL61" s="154"/>
      <c r="KQM61" s="150"/>
      <c r="KQN61" s="151"/>
      <c r="KQO61" s="152"/>
      <c r="KQP61" s="152"/>
      <c r="KQQ61" s="153"/>
      <c r="KQR61" s="154"/>
      <c r="KQS61" s="150"/>
      <c r="KQT61" s="151"/>
      <c r="KQU61" s="152"/>
      <c r="KQV61" s="152"/>
      <c r="KQW61" s="153"/>
      <c r="KQX61" s="154"/>
      <c r="KQY61" s="150"/>
      <c r="KQZ61" s="151"/>
      <c r="KRA61" s="152"/>
      <c r="KRB61" s="152"/>
      <c r="KRC61" s="153"/>
      <c r="KRD61" s="154"/>
      <c r="KRE61" s="150"/>
      <c r="KRF61" s="151"/>
      <c r="KRG61" s="152"/>
      <c r="KRH61" s="152"/>
      <c r="KRI61" s="153"/>
      <c r="KRJ61" s="154"/>
      <c r="KRK61" s="150"/>
      <c r="KRL61" s="151"/>
      <c r="KRM61" s="152"/>
      <c r="KRN61" s="152"/>
      <c r="KRO61" s="153"/>
      <c r="KRP61" s="154"/>
      <c r="KRQ61" s="150"/>
      <c r="KRR61" s="151"/>
      <c r="KRS61" s="152"/>
      <c r="KRT61" s="152"/>
      <c r="KRU61" s="153"/>
      <c r="KRV61" s="154"/>
      <c r="KRW61" s="150"/>
      <c r="KRX61" s="151"/>
      <c r="KRY61" s="152"/>
      <c r="KRZ61" s="152"/>
      <c r="KSA61" s="153"/>
      <c r="KSB61" s="154"/>
      <c r="KSC61" s="150"/>
      <c r="KSD61" s="151"/>
      <c r="KSE61" s="152"/>
      <c r="KSF61" s="152"/>
      <c r="KSG61" s="153"/>
      <c r="KSH61" s="154"/>
      <c r="KSI61" s="150"/>
      <c r="KSJ61" s="151"/>
      <c r="KSK61" s="152"/>
      <c r="KSL61" s="152"/>
      <c r="KSM61" s="153"/>
      <c r="KSN61" s="154"/>
      <c r="KSO61" s="150"/>
      <c r="KSP61" s="151"/>
      <c r="KSQ61" s="152"/>
      <c r="KSR61" s="152"/>
      <c r="KSS61" s="153"/>
      <c r="KST61" s="154"/>
      <c r="KSU61" s="150"/>
      <c r="KSV61" s="151"/>
      <c r="KSW61" s="152"/>
      <c r="KSX61" s="152"/>
      <c r="KSY61" s="153"/>
      <c r="KSZ61" s="154"/>
      <c r="KTA61" s="150"/>
      <c r="KTB61" s="151"/>
      <c r="KTC61" s="152"/>
      <c r="KTD61" s="152"/>
      <c r="KTE61" s="153"/>
      <c r="KTF61" s="154"/>
      <c r="KTG61" s="150"/>
      <c r="KTH61" s="151"/>
      <c r="KTI61" s="152"/>
      <c r="KTJ61" s="152"/>
      <c r="KTK61" s="153"/>
      <c r="KTL61" s="154"/>
      <c r="KTM61" s="150"/>
      <c r="KTN61" s="151"/>
      <c r="KTO61" s="152"/>
      <c r="KTP61" s="152"/>
      <c r="KTQ61" s="153"/>
      <c r="KTR61" s="154"/>
      <c r="KTS61" s="150"/>
      <c r="KTT61" s="151"/>
      <c r="KTU61" s="152"/>
      <c r="KTV61" s="152"/>
      <c r="KTW61" s="153"/>
      <c r="KTX61" s="154"/>
      <c r="KTY61" s="150"/>
      <c r="KTZ61" s="151"/>
      <c r="KUA61" s="152"/>
      <c r="KUB61" s="152"/>
      <c r="KUC61" s="153"/>
      <c r="KUD61" s="154"/>
      <c r="KUE61" s="150"/>
      <c r="KUF61" s="151"/>
      <c r="KUG61" s="152"/>
      <c r="KUH61" s="152"/>
      <c r="KUI61" s="153"/>
      <c r="KUJ61" s="154"/>
      <c r="KUK61" s="150"/>
      <c r="KUL61" s="151"/>
      <c r="KUM61" s="152"/>
      <c r="KUN61" s="152"/>
      <c r="KUO61" s="153"/>
      <c r="KUP61" s="154"/>
      <c r="KUQ61" s="150"/>
      <c r="KUR61" s="151"/>
      <c r="KUS61" s="152"/>
      <c r="KUT61" s="152"/>
      <c r="KUU61" s="153"/>
      <c r="KUV61" s="154"/>
      <c r="KUW61" s="150"/>
      <c r="KUX61" s="151"/>
      <c r="KUY61" s="152"/>
      <c r="KUZ61" s="152"/>
      <c r="KVA61" s="153"/>
      <c r="KVB61" s="154"/>
      <c r="KVC61" s="150"/>
      <c r="KVD61" s="151"/>
      <c r="KVE61" s="152"/>
      <c r="KVF61" s="152"/>
      <c r="KVG61" s="153"/>
      <c r="KVH61" s="154"/>
      <c r="KVI61" s="150"/>
      <c r="KVJ61" s="151"/>
      <c r="KVK61" s="152"/>
      <c r="KVL61" s="152"/>
      <c r="KVM61" s="153"/>
      <c r="KVN61" s="154"/>
      <c r="KVO61" s="150"/>
      <c r="KVP61" s="151"/>
      <c r="KVQ61" s="152"/>
      <c r="KVR61" s="152"/>
      <c r="KVS61" s="153"/>
      <c r="KVT61" s="154"/>
      <c r="KVU61" s="150"/>
      <c r="KVV61" s="151"/>
      <c r="KVW61" s="152"/>
      <c r="KVX61" s="152"/>
      <c r="KVY61" s="153"/>
      <c r="KVZ61" s="154"/>
      <c r="KWA61" s="150"/>
      <c r="KWB61" s="151"/>
      <c r="KWC61" s="152"/>
      <c r="KWD61" s="152"/>
      <c r="KWE61" s="153"/>
      <c r="KWF61" s="154"/>
      <c r="KWG61" s="150"/>
      <c r="KWH61" s="151"/>
      <c r="KWI61" s="152"/>
      <c r="KWJ61" s="152"/>
      <c r="KWK61" s="153"/>
      <c r="KWL61" s="154"/>
      <c r="KWM61" s="150"/>
      <c r="KWN61" s="151"/>
      <c r="KWO61" s="152"/>
      <c r="KWP61" s="152"/>
      <c r="KWQ61" s="153"/>
      <c r="KWR61" s="154"/>
      <c r="KWS61" s="150"/>
      <c r="KWT61" s="151"/>
      <c r="KWU61" s="152"/>
      <c r="KWV61" s="152"/>
      <c r="KWW61" s="153"/>
      <c r="KWX61" s="154"/>
      <c r="KWY61" s="150"/>
      <c r="KWZ61" s="151"/>
      <c r="KXA61" s="152"/>
      <c r="KXB61" s="152"/>
      <c r="KXC61" s="153"/>
      <c r="KXD61" s="154"/>
      <c r="KXE61" s="150"/>
      <c r="KXF61" s="151"/>
      <c r="KXG61" s="152"/>
      <c r="KXH61" s="152"/>
      <c r="KXI61" s="153"/>
      <c r="KXJ61" s="154"/>
      <c r="KXK61" s="150"/>
      <c r="KXL61" s="151"/>
      <c r="KXM61" s="152"/>
      <c r="KXN61" s="152"/>
      <c r="KXO61" s="153"/>
      <c r="KXP61" s="154"/>
      <c r="KXQ61" s="150"/>
      <c r="KXR61" s="151"/>
      <c r="KXS61" s="152"/>
      <c r="KXT61" s="152"/>
      <c r="KXU61" s="153"/>
      <c r="KXV61" s="154"/>
      <c r="KXW61" s="150"/>
      <c r="KXX61" s="151"/>
      <c r="KXY61" s="152"/>
      <c r="KXZ61" s="152"/>
      <c r="KYA61" s="153"/>
      <c r="KYB61" s="154"/>
      <c r="KYC61" s="150"/>
      <c r="KYD61" s="151"/>
      <c r="KYE61" s="152"/>
      <c r="KYF61" s="152"/>
      <c r="KYG61" s="153"/>
      <c r="KYH61" s="154"/>
      <c r="KYI61" s="150"/>
      <c r="KYJ61" s="151"/>
      <c r="KYK61" s="152"/>
      <c r="KYL61" s="152"/>
      <c r="KYM61" s="153"/>
      <c r="KYN61" s="154"/>
      <c r="KYO61" s="150"/>
      <c r="KYP61" s="151"/>
      <c r="KYQ61" s="152"/>
      <c r="KYR61" s="152"/>
      <c r="KYS61" s="153"/>
      <c r="KYT61" s="154"/>
      <c r="KYU61" s="150"/>
      <c r="KYV61" s="151"/>
      <c r="KYW61" s="152"/>
      <c r="KYX61" s="152"/>
      <c r="KYY61" s="153"/>
      <c r="KYZ61" s="154"/>
      <c r="KZA61" s="150"/>
      <c r="KZB61" s="151"/>
      <c r="KZC61" s="152"/>
      <c r="KZD61" s="152"/>
      <c r="KZE61" s="153"/>
      <c r="KZF61" s="154"/>
      <c r="KZG61" s="150"/>
      <c r="KZH61" s="151"/>
      <c r="KZI61" s="152"/>
      <c r="KZJ61" s="152"/>
      <c r="KZK61" s="153"/>
      <c r="KZL61" s="154"/>
      <c r="KZM61" s="150"/>
      <c r="KZN61" s="151"/>
      <c r="KZO61" s="152"/>
      <c r="KZP61" s="152"/>
      <c r="KZQ61" s="153"/>
      <c r="KZR61" s="154"/>
      <c r="KZS61" s="150"/>
      <c r="KZT61" s="151"/>
      <c r="KZU61" s="152"/>
      <c r="KZV61" s="152"/>
      <c r="KZW61" s="153"/>
      <c r="KZX61" s="154"/>
      <c r="KZY61" s="150"/>
      <c r="KZZ61" s="151"/>
      <c r="LAA61" s="152"/>
      <c r="LAB61" s="152"/>
      <c r="LAC61" s="153"/>
      <c r="LAD61" s="154"/>
      <c r="LAE61" s="150"/>
      <c r="LAF61" s="151"/>
      <c r="LAG61" s="152"/>
      <c r="LAH61" s="152"/>
      <c r="LAI61" s="153"/>
      <c r="LAJ61" s="154"/>
      <c r="LAK61" s="150"/>
      <c r="LAL61" s="151"/>
      <c r="LAM61" s="152"/>
      <c r="LAN61" s="152"/>
      <c r="LAO61" s="153"/>
      <c r="LAP61" s="154"/>
      <c r="LAQ61" s="150"/>
      <c r="LAR61" s="151"/>
      <c r="LAS61" s="152"/>
      <c r="LAT61" s="152"/>
      <c r="LAU61" s="153"/>
      <c r="LAV61" s="154"/>
      <c r="LAW61" s="150"/>
      <c r="LAX61" s="151"/>
      <c r="LAY61" s="152"/>
      <c r="LAZ61" s="152"/>
      <c r="LBA61" s="153"/>
      <c r="LBB61" s="154"/>
      <c r="LBC61" s="150"/>
      <c r="LBD61" s="151"/>
      <c r="LBE61" s="152"/>
      <c r="LBF61" s="152"/>
      <c r="LBG61" s="153"/>
      <c r="LBH61" s="154"/>
      <c r="LBI61" s="150"/>
      <c r="LBJ61" s="151"/>
      <c r="LBK61" s="152"/>
      <c r="LBL61" s="152"/>
      <c r="LBM61" s="153"/>
      <c r="LBN61" s="154"/>
      <c r="LBO61" s="150"/>
      <c r="LBP61" s="151"/>
      <c r="LBQ61" s="152"/>
      <c r="LBR61" s="152"/>
      <c r="LBS61" s="153"/>
      <c r="LBT61" s="154"/>
      <c r="LBU61" s="150"/>
      <c r="LBV61" s="151"/>
      <c r="LBW61" s="152"/>
      <c r="LBX61" s="152"/>
      <c r="LBY61" s="153"/>
      <c r="LBZ61" s="154"/>
      <c r="LCA61" s="150"/>
      <c r="LCB61" s="151"/>
      <c r="LCC61" s="152"/>
      <c r="LCD61" s="152"/>
      <c r="LCE61" s="153"/>
      <c r="LCF61" s="154"/>
      <c r="LCG61" s="150"/>
      <c r="LCH61" s="151"/>
      <c r="LCI61" s="152"/>
      <c r="LCJ61" s="152"/>
      <c r="LCK61" s="153"/>
      <c r="LCL61" s="154"/>
      <c r="LCM61" s="150"/>
      <c r="LCN61" s="151"/>
      <c r="LCO61" s="152"/>
      <c r="LCP61" s="152"/>
      <c r="LCQ61" s="153"/>
      <c r="LCR61" s="154"/>
      <c r="LCS61" s="150"/>
      <c r="LCT61" s="151"/>
      <c r="LCU61" s="152"/>
      <c r="LCV61" s="152"/>
      <c r="LCW61" s="153"/>
      <c r="LCX61" s="154"/>
      <c r="LCY61" s="150"/>
      <c r="LCZ61" s="151"/>
      <c r="LDA61" s="152"/>
      <c r="LDB61" s="152"/>
      <c r="LDC61" s="153"/>
      <c r="LDD61" s="154"/>
      <c r="LDE61" s="150"/>
      <c r="LDF61" s="151"/>
      <c r="LDG61" s="152"/>
      <c r="LDH61" s="152"/>
      <c r="LDI61" s="153"/>
      <c r="LDJ61" s="154"/>
      <c r="LDK61" s="150"/>
      <c r="LDL61" s="151"/>
      <c r="LDM61" s="152"/>
      <c r="LDN61" s="152"/>
      <c r="LDO61" s="153"/>
      <c r="LDP61" s="154"/>
      <c r="LDQ61" s="150"/>
      <c r="LDR61" s="151"/>
      <c r="LDS61" s="152"/>
      <c r="LDT61" s="152"/>
      <c r="LDU61" s="153"/>
      <c r="LDV61" s="154"/>
      <c r="LDW61" s="150"/>
      <c r="LDX61" s="151"/>
      <c r="LDY61" s="152"/>
      <c r="LDZ61" s="152"/>
      <c r="LEA61" s="153"/>
      <c r="LEB61" s="154"/>
      <c r="LEC61" s="150"/>
      <c r="LED61" s="151"/>
      <c r="LEE61" s="152"/>
      <c r="LEF61" s="152"/>
      <c r="LEG61" s="153"/>
      <c r="LEH61" s="154"/>
      <c r="LEI61" s="150"/>
      <c r="LEJ61" s="151"/>
      <c r="LEK61" s="152"/>
      <c r="LEL61" s="152"/>
      <c r="LEM61" s="153"/>
      <c r="LEN61" s="154"/>
      <c r="LEO61" s="150"/>
      <c r="LEP61" s="151"/>
      <c r="LEQ61" s="152"/>
      <c r="LER61" s="152"/>
      <c r="LES61" s="153"/>
      <c r="LET61" s="154"/>
      <c r="LEU61" s="150"/>
      <c r="LEV61" s="151"/>
      <c r="LEW61" s="152"/>
      <c r="LEX61" s="152"/>
      <c r="LEY61" s="153"/>
      <c r="LEZ61" s="154"/>
      <c r="LFA61" s="150"/>
      <c r="LFB61" s="151"/>
      <c r="LFC61" s="152"/>
      <c r="LFD61" s="152"/>
      <c r="LFE61" s="153"/>
      <c r="LFF61" s="154"/>
      <c r="LFG61" s="150"/>
      <c r="LFH61" s="151"/>
      <c r="LFI61" s="152"/>
      <c r="LFJ61" s="152"/>
      <c r="LFK61" s="153"/>
      <c r="LFL61" s="154"/>
      <c r="LFM61" s="150"/>
      <c r="LFN61" s="151"/>
      <c r="LFO61" s="152"/>
      <c r="LFP61" s="152"/>
      <c r="LFQ61" s="153"/>
      <c r="LFR61" s="154"/>
      <c r="LFS61" s="150"/>
      <c r="LFT61" s="151"/>
      <c r="LFU61" s="152"/>
      <c r="LFV61" s="152"/>
      <c r="LFW61" s="153"/>
      <c r="LFX61" s="154"/>
      <c r="LFY61" s="150"/>
      <c r="LFZ61" s="151"/>
      <c r="LGA61" s="152"/>
      <c r="LGB61" s="152"/>
      <c r="LGC61" s="153"/>
      <c r="LGD61" s="154"/>
      <c r="LGE61" s="150"/>
      <c r="LGF61" s="151"/>
      <c r="LGG61" s="152"/>
      <c r="LGH61" s="152"/>
      <c r="LGI61" s="153"/>
      <c r="LGJ61" s="154"/>
      <c r="LGK61" s="150"/>
      <c r="LGL61" s="151"/>
      <c r="LGM61" s="152"/>
      <c r="LGN61" s="152"/>
      <c r="LGO61" s="153"/>
      <c r="LGP61" s="154"/>
      <c r="LGQ61" s="150"/>
      <c r="LGR61" s="151"/>
      <c r="LGS61" s="152"/>
      <c r="LGT61" s="152"/>
      <c r="LGU61" s="153"/>
      <c r="LGV61" s="154"/>
      <c r="LGW61" s="150"/>
      <c r="LGX61" s="151"/>
      <c r="LGY61" s="152"/>
      <c r="LGZ61" s="152"/>
      <c r="LHA61" s="153"/>
      <c r="LHB61" s="154"/>
      <c r="LHC61" s="150"/>
      <c r="LHD61" s="151"/>
      <c r="LHE61" s="152"/>
      <c r="LHF61" s="152"/>
      <c r="LHG61" s="153"/>
      <c r="LHH61" s="154"/>
      <c r="LHI61" s="150"/>
      <c r="LHJ61" s="151"/>
      <c r="LHK61" s="152"/>
      <c r="LHL61" s="152"/>
      <c r="LHM61" s="153"/>
      <c r="LHN61" s="154"/>
      <c r="LHO61" s="150"/>
      <c r="LHP61" s="151"/>
      <c r="LHQ61" s="152"/>
      <c r="LHR61" s="152"/>
      <c r="LHS61" s="153"/>
      <c r="LHT61" s="154"/>
      <c r="LHU61" s="150"/>
      <c r="LHV61" s="151"/>
      <c r="LHW61" s="152"/>
      <c r="LHX61" s="152"/>
      <c r="LHY61" s="153"/>
      <c r="LHZ61" s="154"/>
      <c r="LIA61" s="150"/>
      <c r="LIB61" s="151"/>
      <c r="LIC61" s="152"/>
      <c r="LID61" s="152"/>
      <c r="LIE61" s="153"/>
      <c r="LIF61" s="154"/>
      <c r="LIG61" s="150"/>
      <c r="LIH61" s="151"/>
      <c r="LII61" s="152"/>
      <c r="LIJ61" s="152"/>
      <c r="LIK61" s="153"/>
      <c r="LIL61" s="154"/>
      <c r="LIM61" s="150"/>
      <c r="LIN61" s="151"/>
      <c r="LIO61" s="152"/>
      <c r="LIP61" s="152"/>
      <c r="LIQ61" s="153"/>
      <c r="LIR61" s="154"/>
      <c r="LIS61" s="150"/>
      <c r="LIT61" s="151"/>
      <c r="LIU61" s="152"/>
      <c r="LIV61" s="152"/>
      <c r="LIW61" s="153"/>
      <c r="LIX61" s="154"/>
      <c r="LIY61" s="150"/>
      <c r="LIZ61" s="151"/>
      <c r="LJA61" s="152"/>
      <c r="LJB61" s="152"/>
      <c r="LJC61" s="153"/>
      <c r="LJD61" s="154"/>
      <c r="LJE61" s="150"/>
      <c r="LJF61" s="151"/>
      <c r="LJG61" s="152"/>
      <c r="LJH61" s="152"/>
      <c r="LJI61" s="153"/>
      <c r="LJJ61" s="154"/>
      <c r="LJK61" s="150"/>
      <c r="LJL61" s="151"/>
      <c r="LJM61" s="152"/>
      <c r="LJN61" s="152"/>
      <c r="LJO61" s="153"/>
      <c r="LJP61" s="154"/>
      <c r="LJQ61" s="150"/>
      <c r="LJR61" s="151"/>
      <c r="LJS61" s="152"/>
      <c r="LJT61" s="152"/>
      <c r="LJU61" s="153"/>
      <c r="LJV61" s="154"/>
      <c r="LJW61" s="150"/>
      <c r="LJX61" s="151"/>
      <c r="LJY61" s="152"/>
      <c r="LJZ61" s="152"/>
      <c r="LKA61" s="153"/>
      <c r="LKB61" s="154"/>
      <c r="LKC61" s="150"/>
      <c r="LKD61" s="151"/>
      <c r="LKE61" s="152"/>
      <c r="LKF61" s="152"/>
      <c r="LKG61" s="153"/>
      <c r="LKH61" s="154"/>
      <c r="LKI61" s="150"/>
      <c r="LKJ61" s="151"/>
      <c r="LKK61" s="152"/>
      <c r="LKL61" s="152"/>
      <c r="LKM61" s="153"/>
      <c r="LKN61" s="154"/>
      <c r="LKO61" s="150"/>
      <c r="LKP61" s="151"/>
      <c r="LKQ61" s="152"/>
      <c r="LKR61" s="152"/>
      <c r="LKS61" s="153"/>
      <c r="LKT61" s="154"/>
      <c r="LKU61" s="150"/>
      <c r="LKV61" s="151"/>
      <c r="LKW61" s="152"/>
      <c r="LKX61" s="152"/>
      <c r="LKY61" s="153"/>
      <c r="LKZ61" s="154"/>
      <c r="LLA61" s="150"/>
      <c r="LLB61" s="151"/>
      <c r="LLC61" s="152"/>
      <c r="LLD61" s="152"/>
      <c r="LLE61" s="153"/>
      <c r="LLF61" s="154"/>
      <c r="LLG61" s="150"/>
      <c r="LLH61" s="151"/>
      <c r="LLI61" s="152"/>
      <c r="LLJ61" s="152"/>
      <c r="LLK61" s="153"/>
      <c r="LLL61" s="154"/>
      <c r="LLM61" s="150"/>
      <c r="LLN61" s="151"/>
      <c r="LLO61" s="152"/>
      <c r="LLP61" s="152"/>
      <c r="LLQ61" s="153"/>
      <c r="LLR61" s="154"/>
      <c r="LLS61" s="150"/>
      <c r="LLT61" s="151"/>
      <c r="LLU61" s="152"/>
      <c r="LLV61" s="152"/>
      <c r="LLW61" s="153"/>
      <c r="LLX61" s="154"/>
      <c r="LLY61" s="150"/>
      <c r="LLZ61" s="151"/>
      <c r="LMA61" s="152"/>
      <c r="LMB61" s="152"/>
      <c r="LMC61" s="153"/>
      <c r="LMD61" s="154"/>
      <c r="LME61" s="150"/>
      <c r="LMF61" s="151"/>
      <c r="LMG61" s="152"/>
      <c r="LMH61" s="152"/>
      <c r="LMI61" s="153"/>
      <c r="LMJ61" s="154"/>
      <c r="LMK61" s="150"/>
      <c r="LML61" s="151"/>
      <c r="LMM61" s="152"/>
      <c r="LMN61" s="152"/>
      <c r="LMO61" s="153"/>
      <c r="LMP61" s="154"/>
      <c r="LMQ61" s="150"/>
      <c r="LMR61" s="151"/>
      <c r="LMS61" s="152"/>
      <c r="LMT61" s="152"/>
      <c r="LMU61" s="153"/>
      <c r="LMV61" s="154"/>
      <c r="LMW61" s="150"/>
      <c r="LMX61" s="151"/>
      <c r="LMY61" s="152"/>
      <c r="LMZ61" s="152"/>
      <c r="LNA61" s="153"/>
      <c r="LNB61" s="154"/>
      <c r="LNC61" s="150"/>
      <c r="LND61" s="151"/>
      <c r="LNE61" s="152"/>
      <c r="LNF61" s="152"/>
      <c r="LNG61" s="153"/>
      <c r="LNH61" s="154"/>
      <c r="LNI61" s="150"/>
      <c r="LNJ61" s="151"/>
      <c r="LNK61" s="152"/>
      <c r="LNL61" s="152"/>
      <c r="LNM61" s="153"/>
      <c r="LNN61" s="154"/>
      <c r="LNO61" s="150"/>
      <c r="LNP61" s="151"/>
      <c r="LNQ61" s="152"/>
      <c r="LNR61" s="152"/>
      <c r="LNS61" s="153"/>
      <c r="LNT61" s="154"/>
      <c r="LNU61" s="150"/>
      <c r="LNV61" s="151"/>
      <c r="LNW61" s="152"/>
      <c r="LNX61" s="152"/>
      <c r="LNY61" s="153"/>
      <c r="LNZ61" s="154"/>
      <c r="LOA61" s="150"/>
      <c r="LOB61" s="151"/>
      <c r="LOC61" s="152"/>
      <c r="LOD61" s="152"/>
      <c r="LOE61" s="153"/>
      <c r="LOF61" s="154"/>
      <c r="LOG61" s="150"/>
      <c r="LOH61" s="151"/>
      <c r="LOI61" s="152"/>
      <c r="LOJ61" s="152"/>
      <c r="LOK61" s="153"/>
      <c r="LOL61" s="154"/>
      <c r="LOM61" s="150"/>
      <c r="LON61" s="151"/>
      <c r="LOO61" s="152"/>
      <c r="LOP61" s="152"/>
      <c r="LOQ61" s="153"/>
      <c r="LOR61" s="154"/>
      <c r="LOS61" s="150"/>
      <c r="LOT61" s="151"/>
      <c r="LOU61" s="152"/>
      <c r="LOV61" s="152"/>
      <c r="LOW61" s="153"/>
      <c r="LOX61" s="154"/>
      <c r="LOY61" s="150"/>
      <c r="LOZ61" s="151"/>
      <c r="LPA61" s="152"/>
      <c r="LPB61" s="152"/>
      <c r="LPC61" s="153"/>
      <c r="LPD61" s="154"/>
      <c r="LPE61" s="150"/>
      <c r="LPF61" s="151"/>
      <c r="LPG61" s="152"/>
      <c r="LPH61" s="152"/>
      <c r="LPI61" s="153"/>
      <c r="LPJ61" s="154"/>
      <c r="LPK61" s="150"/>
      <c r="LPL61" s="151"/>
      <c r="LPM61" s="152"/>
      <c r="LPN61" s="152"/>
      <c r="LPO61" s="153"/>
      <c r="LPP61" s="154"/>
      <c r="LPQ61" s="150"/>
      <c r="LPR61" s="151"/>
      <c r="LPS61" s="152"/>
      <c r="LPT61" s="152"/>
      <c r="LPU61" s="153"/>
      <c r="LPV61" s="154"/>
      <c r="LPW61" s="150"/>
      <c r="LPX61" s="151"/>
      <c r="LPY61" s="152"/>
      <c r="LPZ61" s="152"/>
      <c r="LQA61" s="153"/>
      <c r="LQB61" s="154"/>
      <c r="LQC61" s="150"/>
      <c r="LQD61" s="151"/>
      <c r="LQE61" s="152"/>
      <c r="LQF61" s="152"/>
      <c r="LQG61" s="153"/>
      <c r="LQH61" s="154"/>
      <c r="LQI61" s="150"/>
      <c r="LQJ61" s="151"/>
      <c r="LQK61" s="152"/>
      <c r="LQL61" s="152"/>
      <c r="LQM61" s="153"/>
      <c r="LQN61" s="154"/>
      <c r="LQO61" s="150"/>
      <c r="LQP61" s="151"/>
      <c r="LQQ61" s="152"/>
      <c r="LQR61" s="152"/>
      <c r="LQS61" s="153"/>
      <c r="LQT61" s="154"/>
      <c r="LQU61" s="150"/>
      <c r="LQV61" s="151"/>
      <c r="LQW61" s="152"/>
      <c r="LQX61" s="152"/>
      <c r="LQY61" s="153"/>
      <c r="LQZ61" s="154"/>
      <c r="LRA61" s="150"/>
      <c r="LRB61" s="151"/>
      <c r="LRC61" s="152"/>
      <c r="LRD61" s="152"/>
      <c r="LRE61" s="153"/>
      <c r="LRF61" s="154"/>
      <c r="LRG61" s="150"/>
      <c r="LRH61" s="151"/>
      <c r="LRI61" s="152"/>
      <c r="LRJ61" s="152"/>
      <c r="LRK61" s="153"/>
      <c r="LRL61" s="154"/>
      <c r="LRM61" s="150"/>
      <c r="LRN61" s="151"/>
      <c r="LRO61" s="152"/>
      <c r="LRP61" s="152"/>
      <c r="LRQ61" s="153"/>
      <c r="LRR61" s="154"/>
      <c r="LRS61" s="150"/>
      <c r="LRT61" s="151"/>
      <c r="LRU61" s="152"/>
      <c r="LRV61" s="152"/>
      <c r="LRW61" s="153"/>
      <c r="LRX61" s="154"/>
      <c r="LRY61" s="150"/>
      <c r="LRZ61" s="151"/>
      <c r="LSA61" s="152"/>
      <c r="LSB61" s="152"/>
      <c r="LSC61" s="153"/>
      <c r="LSD61" s="154"/>
      <c r="LSE61" s="150"/>
      <c r="LSF61" s="151"/>
      <c r="LSG61" s="152"/>
      <c r="LSH61" s="152"/>
      <c r="LSI61" s="153"/>
      <c r="LSJ61" s="154"/>
      <c r="LSK61" s="150"/>
      <c r="LSL61" s="151"/>
      <c r="LSM61" s="152"/>
      <c r="LSN61" s="152"/>
      <c r="LSO61" s="153"/>
      <c r="LSP61" s="154"/>
      <c r="LSQ61" s="150"/>
      <c r="LSR61" s="151"/>
      <c r="LSS61" s="152"/>
      <c r="LST61" s="152"/>
      <c r="LSU61" s="153"/>
      <c r="LSV61" s="154"/>
      <c r="LSW61" s="150"/>
      <c r="LSX61" s="151"/>
      <c r="LSY61" s="152"/>
      <c r="LSZ61" s="152"/>
      <c r="LTA61" s="153"/>
      <c r="LTB61" s="154"/>
      <c r="LTC61" s="150"/>
      <c r="LTD61" s="151"/>
      <c r="LTE61" s="152"/>
      <c r="LTF61" s="152"/>
      <c r="LTG61" s="153"/>
      <c r="LTH61" s="154"/>
      <c r="LTI61" s="150"/>
      <c r="LTJ61" s="151"/>
      <c r="LTK61" s="152"/>
      <c r="LTL61" s="152"/>
      <c r="LTM61" s="153"/>
      <c r="LTN61" s="154"/>
      <c r="LTO61" s="150"/>
      <c r="LTP61" s="151"/>
      <c r="LTQ61" s="152"/>
      <c r="LTR61" s="152"/>
      <c r="LTS61" s="153"/>
      <c r="LTT61" s="154"/>
      <c r="LTU61" s="150"/>
      <c r="LTV61" s="151"/>
      <c r="LTW61" s="152"/>
      <c r="LTX61" s="152"/>
      <c r="LTY61" s="153"/>
      <c r="LTZ61" s="154"/>
      <c r="LUA61" s="150"/>
      <c r="LUB61" s="151"/>
      <c r="LUC61" s="152"/>
      <c r="LUD61" s="152"/>
      <c r="LUE61" s="153"/>
      <c r="LUF61" s="154"/>
      <c r="LUG61" s="150"/>
      <c r="LUH61" s="151"/>
      <c r="LUI61" s="152"/>
      <c r="LUJ61" s="152"/>
      <c r="LUK61" s="153"/>
      <c r="LUL61" s="154"/>
      <c r="LUM61" s="150"/>
      <c r="LUN61" s="151"/>
      <c r="LUO61" s="152"/>
      <c r="LUP61" s="152"/>
      <c r="LUQ61" s="153"/>
      <c r="LUR61" s="154"/>
      <c r="LUS61" s="150"/>
      <c r="LUT61" s="151"/>
      <c r="LUU61" s="152"/>
      <c r="LUV61" s="152"/>
      <c r="LUW61" s="153"/>
      <c r="LUX61" s="154"/>
      <c r="LUY61" s="150"/>
      <c r="LUZ61" s="151"/>
      <c r="LVA61" s="152"/>
      <c r="LVB61" s="152"/>
      <c r="LVC61" s="153"/>
      <c r="LVD61" s="154"/>
      <c r="LVE61" s="150"/>
      <c r="LVF61" s="151"/>
      <c r="LVG61" s="152"/>
      <c r="LVH61" s="152"/>
      <c r="LVI61" s="153"/>
      <c r="LVJ61" s="154"/>
      <c r="LVK61" s="150"/>
      <c r="LVL61" s="151"/>
      <c r="LVM61" s="152"/>
      <c r="LVN61" s="152"/>
      <c r="LVO61" s="153"/>
      <c r="LVP61" s="154"/>
      <c r="LVQ61" s="150"/>
      <c r="LVR61" s="151"/>
      <c r="LVS61" s="152"/>
      <c r="LVT61" s="152"/>
      <c r="LVU61" s="153"/>
      <c r="LVV61" s="154"/>
      <c r="LVW61" s="150"/>
      <c r="LVX61" s="151"/>
      <c r="LVY61" s="152"/>
      <c r="LVZ61" s="152"/>
      <c r="LWA61" s="153"/>
      <c r="LWB61" s="154"/>
      <c r="LWC61" s="150"/>
      <c r="LWD61" s="151"/>
      <c r="LWE61" s="152"/>
      <c r="LWF61" s="152"/>
      <c r="LWG61" s="153"/>
      <c r="LWH61" s="154"/>
      <c r="LWI61" s="150"/>
      <c r="LWJ61" s="151"/>
      <c r="LWK61" s="152"/>
      <c r="LWL61" s="152"/>
      <c r="LWM61" s="153"/>
      <c r="LWN61" s="154"/>
      <c r="LWO61" s="150"/>
      <c r="LWP61" s="151"/>
      <c r="LWQ61" s="152"/>
      <c r="LWR61" s="152"/>
      <c r="LWS61" s="153"/>
      <c r="LWT61" s="154"/>
      <c r="LWU61" s="150"/>
      <c r="LWV61" s="151"/>
      <c r="LWW61" s="152"/>
      <c r="LWX61" s="152"/>
      <c r="LWY61" s="153"/>
      <c r="LWZ61" s="154"/>
      <c r="LXA61" s="150"/>
      <c r="LXB61" s="151"/>
      <c r="LXC61" s="152"/>
      <c r="LXD61" s="152"/>
      <c r="LXE61" s="153"/>
      <c r="LXF61" s="154"/>
      <c r="LXG61" s="150"/>
      <c r="LXH61" s="151"/>
      <c r="LXI61" s="152"/>
      <c r="LXJ61" s="152"/>
      <c r="LXK61" s="153"/>
      <c r="LXL61" s="154"/>
      <c r="LXM61" s="150"/>
      <c r="LXN61" s="151"/>
      <c r="LXO61" s="152"/>
      <c r="LXP61" s="152"/>
      <c r="LXQ61" s="153"/>
      <c r="LXR61" s="154"/>
      <c r="LXS61" s="150"/>
      <c r="LXT61" s="151"/>
      <c r="LXU61" s="152"/>
      <c r="LXV61" s="152"/>
      <c r="LXW61" s="153"/>
      <c r="LXX61" s="154"/>
      <c r="LXY61" s="150"/>
      <c r="LXZ61" s="151"/>
      <c r="LYA61" s="152"/>
      <c r="LYB61" s="152"/>
      <c r="LYC61" s="153"/>
      <c r="LYD61" s="154"/>
      <c r="LYE61" s="150"/>
      <c r="LYF61" s="151"/>
      <c r="LYG61" s="152"/>
      <c r="LYH61" s="152"/>
      <c r="LYI61" s="153"/>
      <c r="LYJ61" s="154"/>
      <c r="LYK61" s="150"/>
      <c r="LYL61" s="151"/>
      <c r="LYM61" s="152"/>
      <c r="LYN61" s="152"/>
      <c r="LYO61" s="153"/>
      <c r="LYP61" s="154"/>
      <c r="LYQ61" s="150"/>
      <c r="LYR61" s="151"/>
      <c r="LYS61" s="152"/>
      <c r="LYT61" s="152"/>
      <c r="LYU61" s="153"/>
      <c r="LYV61" s="154"/>
      <c r="LYW61" s="150"/>
      <c r="LYX61" s="151"/>
      <c r="LYY61" s="152"/>
      <c r="LYZ61" s="152"/>
      <c r="LZA61" s="153"/>
      <c r="LZB61" s="154"/>
      <c r="LZC61" s="150"/>
      <c r="LZD61" s="151"/>
      <c r="LZE61" s="152"/>
      <c r="LZF61" s="152"/>
      <c r="LZG61" s="153"/>
      <c r="LZH61" s="154"/>
      <c r="LZI61" s="150"/>
      <c r="LZJ61" s="151"/>
      <c r="LZK61" s="152"/>
      <c r="LZL61" s="152"/>
      <c r="LZM61" s="153"/>
      <c r="LZN61" s="154"/>
      <c r="LZO61" s="150"/>
      <c r="LZP61" s="151"/>
      <c r="LZQ61" s="152"/>
      <c r="LZR61" s="152"/>
      <c r="LZS61" s="153"/>
      <c r="LZT61" s="154"/>
      <c r="LZU61" s="150"/>
      <c r="LZV61" s="151"/>
      <c r="LZW61" s="152"/>
      <c r="LZX61" s="152"/>
      <c r="LZY61" s="153"/>
      <c r="LZZ61" s="154"/>
      <c r="MAA61" s="150"/>
      <c r="MAB61" s="151"/>
      <c r="MAC61" s="152"/>
      <c r="MAD61" s="152"/>
      <c r="MAE61" s="153"/>
      <c r="MAF61" s="154"/>
      <c r="MAG61" s="150"/>
      <c r="MAH61" s="151"/>
      <c r="MAI61" s="152"/>
      <c r="MAJ61" s="152"/>
      <c r="MAK61" s="153"/>
      <c r="MAL61" s="154"/>
      <c r="MAM61" s="150"/>
      <c r="MAN61" s="151"/>
      <c r="MAO61" s="152"/>
      <c r="MAP61" s="152"/>
      <c r="MAQ61" s="153"/>
      <c r="MAR61" s="154"/>
      <c r="MAS61" s="150"/>
      <c r="MAT61" s="151"/>
      <c r="MAU61" s="152"/>
      <c r="MAV61" s="152"/>
      <c r="MAW61" s="153"/>
      <c r="MAX61" s="154"/>
      <c r="MAY61" s="150"/>
      <c r="MAZ61" s="151"/>
      <c r="MBA61" s="152"/>
      <c r="MBB61" s="152"/>
      <c r="MBC61" s="153"/>
      <c r="MBD61" s="154"/>
      <c r="MBE61" s="150"/>
      <c r="MBF61" s="151"/>
      <c r="MBG61" s="152"/>
      <c r="MBH61" s="152"/>
      <c r="MBI61" s="153"/>
      <c r="MBJ61" s="154"/>
      <c r="MBK61" s="150"/>
      <c r="MBL61" s="151"/>
      <c r="MBM61" s="152"/>
      <c r="MBN61" s="152"/>
      <c r="MBO61" s="153"/>
      <c r="MBP61" s="154"/>
      <c r="MBQ61" s="150"/>
      <c r="MBR61" s="151"/>
      <c r="MBS61" s="152"/>
      <c r="MBT61" s="152"/>
      <c r="MBU61" s="153"/>
      <c r="MBV61" s="154"/>
      <c r="MBW61" s="150"/>
      <c r="MBX61" s="151"/>
      <c r="MBY61" s="152"/>
      <c r="MBZ61" s="152"/>
      <c r="MCA61" s="153"/>
      <c r="MCB61" s="154"/>
      <c r="MCC61" s="150"/>
      <c r="MCD61" s="151"/>
      <c r="MCE61" s="152"/>
      <c r="MCF61" s="152"/>
      <c r="MCG61" s="153"/>
      <c r="MCH61" s="154"/>
      <c r="MCI61" s="150"/>
      <c r="MCJ61" s="151"/>
      <c r="MCK61" s="152"/>
      <c r="MCL61" s="152"/>
      <c r="MCM61" s="153"/>
      <c r="MCN61" s="154"/>
      <c r="MCO61" s="150"/>
      <c r="MCP61" s="151"/>
      <c r="MCQ61" s="152"/>
      <c r="MCR61" s="152"/>
      <c r="MCS61" s="153"/>
      <c r="MCT61" s="154"/>
      <c r="MCU61" s="150"/>
      <c r="MCV61" s="151"/>
      <c r="MCW61" s="152"/>
      <c r="MCX61" s="152"/>
      <c r="MCY61" s="153"/>
      <c r="MCZ61" s="154"/>
      <c r="MDA61" s="150"/>
      <c r="MDB61" s="151"/>
      <c r="MDC61" s="152"/>
      <c r="MDD61" s="152"/>
      <c r="MDE61" s="153"/>
      <c r="MDF61" s="154"/>
      <c r="MDG61" s="150"/>
      <c r="MDH61" s="151"/>
      <c r="MDI61" s="152"/>
      <c r="MDJ61" s="152"/>
      <c r="MDK61" s="153"/>
      <c r="MDL61" s="154"/>
      <c r="MDM61" s="150"/>
      <c r="MDN61" s="151"/>
      <c r="MDO61" s="152"/>
      <c r="MDP61" s="152"/>
      <c r="MDQ61" s="153"/>
      <c r="MDR61" s="154"/>
      <c r="MDS61" s="150"/>
      <c r="MDT61" s="151"/>
      <c r="MDU61" s="152"/>
      <c r="MDV61" s="152"/>
      <c r="MDW61" s="153"/>
      <c r="MDX61" s="154"/>
      <c r="MDY61" s="150"/>
      <c r="MDZ61" s="151"/>
      <c r="MEA61" s="152"/>
      <c r="MEB61" s="152"/>
      <c r="MEC61" s="153"/>
      <c r="MED61" s="154"/>
      <c r="MEE61" s="150"/>
      <c r="MEF61" s="151"/>
      <c r="MEG61" s="152"/>
      <c r="MEH61" s="152"/>
      <c r="MEI61" s="153"/>
      <c r="MEJ61" s="154"/>
      <c r="MEK61" s="150"/>
      <c r="MEL61" s="151"/>
      <c r="MEM61" s="152"/>
      <c r="MEN61" s="152"/>
      <c r="MEO61" s="153"/>
      <c r="MEP61" s="154"/>
      <c r="MEQ61" s="150"/>
      <c r="MER61" s="151"/>
      <c r="MES61" s="152"/>
      <c r="MET61" s="152"/>
      <c r="MEU61" s="153"/>
      <c r="MEV61" s="154"/>
      <c r="MEW61" s="150"/>
      <c r="MEX61" s="151"/>
      <c r="MEY61" s="152"/>
      <c r="MEZ61" s="152"/>
      <c r="MFA61" s="153"/>
      <c r="MFB61" s="154"/>
      <c r="MFC61" s="150"/>
      <c r="MFD61" s="151"/>
      <c r="MFE61" s="152"/>
      <c r="MFF61" s="152"/>
      <c r="MFG61" s="153"/>
      <c r="MFH61" s="154"/>
      <c r="MFI61" s="150"/>
      <c r="MFJ61" s="151"/>
      <c r="MFK61" s="152"/>
      <c r="MFL61" s="152"/>
      <c r="MFM61" s="153"/>
      <c r="MFN61" s="154"/>
      <c r="MFO61" s="150"/>
      <c r="MFP61" s="151"/>
      <c r="MFQ61" s="152"/>
      <c r="MFR61" s="152"/>
      <c r="MFS61" s="153"/>
      <c r="MFT61" s="154"/>
      <c r="MFU61" s="150"/>
      <c r="MFV61" s="151"/>
      <c r="MFW61" s="152"/>
      <c r="MFX61" s="152"/>
      <c r="MFY61" s="153"/>
      <c r="MFZ61" s="154"/>
      <c r="MGA61" s="150"/>
      <c r="MGB61" s="151"/>
      <c r="MGC61" s="152"/>
      <c r="MGD61" s="152"/>
      <c r="MGE61" s="153"/>
      <c r="MGF61" s="154"/>
      <c r="MGG61" s="150"/>
      <c r="MGH61" s="151"/>
      <c r="MGI61" s="152"/>
      <c r="MGJ61" s="152"/>
      <c r="MGK61" s="153"/>
      <c r="MGL61" s="154"/>
      <c r="MGM61" s="150"/>
      <c r="MGN61" s="151"/>
      <c r="MGO61" s="152"/>
      <c r="MGP61" s="152"/>
      <c r="MGQ61" s="153"/>
      <c r="MGR61" s="154"/>
      <c r="MGS61" s="150"/>
      <c r="MGT61" s="151"/>
      <c r="MGU61" s="152"/>
      <c r="MGV61" s="152"/>
      <c r="MGW61" s="153"/>
      <c r="MGX61" s="154"/>
      <c r="MGY61" s="150"/>
      <c r="MGZ61" s="151"/>
      <c r="MHA61" s="152"/>
      <c r="MHB61" s="152"/>
      <c r="MHC61" s="153"/>
      <c r="MHD61" s="154"/>
      <c r="MHE61" s="150"/>
      <c r="MHF61" s="151"/>
      <c r="MHG61" s="152"/>
      <c r="MHH61" s="152"/>
      <c r="MHI61" s="153"/>
      <c r="MHJ61" s="154"/>
      <c r="MHK61" s="150"/>
      <c r="MHL61" s="151"/>
      <c r="MHM61" s="152"/>
      <c r="MHN61" s="152"/>
      <c r="MHO61" s="153"/>
      <c r="MHP61" s="154"/>
      <c r="MHQ61" s="150"/>
      <c r="MHR61" s="151"/>
      <c r="MHS61" s="152"/>
      <c r="MHT61" s="152"/>
      <c r="MHU61" s="153"/>
      <c r="MHV61" s="154"/>
      <c r="MHW61" s="150"/>
      <c r="MHX61" s="151"/>
      <c r="MHY61" s="152"/>
      <c r="MHZ61" s="152"/>
      <c r="MIA61" s="153"/>
      <c r="MIB61" s="154"/>
      <c r="MIC61" s="150"/>
      <c r="MID61" s="151"/>
      <c r="MIE61" s="152"/>
      <c r="MIF61" s="152"/>
      <c r="MIG61" s="153"/>
      <c r="MIH61" s="154"/>
      <c r="MII61" s="150"/>
      <c r="MIJ61" s="151"/>
      <c r="MIK61" s="152"/>
      <c r="MIL61" s="152"/>
      <c r="MIM61" s="153"/>
      <c r="MIN61" s="154"/>
      <c r="MIO61" s="150"/>
      <c r="MIP61" s="151"/>
      <c r="MIQ61" s="152"/>
      <c r="MIR61" s="152"/>
      <c r="MIS61" s="153"/>
      <c r="MIT61" s="154"/>
      <c r="MIU61" s="150"/>
      <c r="MIV61" s="151"/>
      <c r="MIW61" s="152"/>
      <c r="MIX61" s="152"/>
      <c r="MIY61" s="153"/>
      <c r="MIZ61" s="154"/>
      <c r="MJA61" s="150"/>
      <c r="MJB61" s="151"/>
      <c r="MJC61" s="152"/>
      <c r="MJD61" s="152"/>
      <c r="MJE61" s="153"/>
      <c r="MJF61" s="154"/>
      <c r="MJG61" s="150"/>
      <c r="MJH61" s="151"/>
      <c r="MJI61" s="152"/>
      <c r="MJJ61" s="152"/>
      <c r="MJK61" s="153"/>
      <c r="MJL61" s="154"/>
      <c r="MJM61" s="150"/>
      <c r="MJN61" s="151"/>
      <c r="MJO61" s="152"/>
      <c r="MJP61" s="152"/>
      <c r="MJQ61" s="153"/>
      <c r="MJR61" s="154"/>
      <c r="MJS61" s="150"/>
      <c r="MJT61" s="151"/>
      <c r="MJU61" s="152"/>
      <c r="MJV61" s="152"/>
      <c r="MJW61" s="153"/>
      <c r="MJX61" s="154"/>
      <c r="MJY61" s="150"/>
      <c r="MJZ61" s="151"/>
      <c r="MKA61" s="152"/>
      <c r="MKB61" s="152"/>
      <c r="MKC61" s="153"/>
      <c r="MKD61" s="154"/>
      <c r="MKE61" s="150"/>
      <c r="MKF61" s="151"/>
      <c r="MKG61" s="152"/>
      <c r="MKH61" s="152"/>
      <c r="MKI61" s="153"/>
      <c r="MKJ61" s="154"/>
      <c r="MKK61" s="150"/>
      <c r="MKL61" s="151"/>
      <c r="MKM61" s="152"/>
      <c r="MKN61" s="152"/>
      <c r="MKO61" s="153"/>
      <c r="MKP61" s="154"/>
      <c r="MKQ61" s="150"/>
      <c r="MKR61" s="151"/>
      <c r="MKS61" s="152"/>
      <c r="MKT61" s="152"/>
      <c r="MKU61" s="153"/>
      <c r="MKV61" s="154"/>
      <c r="MKW61" s="150"/>
      <c r="MKX61" s="151"/>
      <c r="MKY61" s="152"/>
      <c r="MKZ61" s="152"/>
      <c r="MLA61" s="153"/>
      <c r="MLB61" s="154"/>
      <c r="MLC61" s="150"/>
      <c r="MLD61" s="151"/>
      <c r="MLE61" s="152"/>
      <c r="MLF61" s="152"/>
      <c r="MLG61" s="153"/>
      <c r="MLH61" s="154"/>
      <c r="MLI61" s="150"/>
      <c r="MLJ61" s="151"/>
      <c r="MLK61" s="152"/>
      <c r="MLL61" s="152"/>
      <c r="MLM61" s="153"/>
      <c r="MLN61" s="154"/>
      <c r="MLO61" s="150"/>
      <c r="MLP61" s="151"/>
      <c r="MLQ61" s="152"/>
      <c r="MLR61" s="152"/>
      <c r="MLS61" s="153"/>
      <c r="MLT61" s="154"/>
      <c r="MLU61" s="150"/>
      <c r="MLV61" s="151"/>
      <c r="MLW61" s="152"/>
      <c r="MLX61" s="152"/>
      <c r="MLY61" s="153"/>
      <c r="MLZ61" s="154"/>
      <c r="MMA61" s="150"/>
      <c r="MMB61" s="151"/>
      <c r="MMC61" s="152"/>
      <c r="MMD61" s="152"/>
      <c r="MME61" s="153"/>
      <c r="MMF61" s="154"/>
      <c r="MMG61" s="150"/>
      <c r="MMH61" s="151"/>
      <c r="MMI61" s="152"/>
      <c r="MMJ61" s="152"/>
      <c r="MMK61" s="153"/>
      <c r="MML61" s="154"/>
      <c r="MMM61" s="150"/>
      <c r="MMN61" s="151"/>
      <c r="MMO61" s="152"/>
      <c r="MMP61" s="152"/>
      <c r="MMQ61" s="153"/>
      <c r="MMR61" s="154"/>
      <c r="MMS61" s="150"/>
      <c r="MMT61" s="151"/>
      <c r="MMU61" s="152"/>
      <c r="MMV61" s="152"/>
      <c r="MMW61" s="153"/>
      <c r="MMX61" s="154"/>
      <c r="MMY61" s="150"/>
      <c r="MMZ61" s="151"/>
      <c r="MNA61" s="152"/>
      <c r="MNB61" s="152"/>
      <c r="MNC61" s="153"/>
      <c r="MND61" s="154"/>
      <c r="MNE61" s="150"/>
      <c r="MNF61" s="151"/>
      <c r="MNG61" s="152"/>
      <c r="MNH61" s="152"/>
      <c r="MNI61" s="153"/>
      <c r="MNJ61" s="154"/>
      <c r="MNK61" s="150"/>
      <c r="MNL61" s="151"/>
      <c r="MNM61" s="152"/>
      <c r="MNN61" s="152"/>
      <c r="MNO61" s="153"/>
      <c r="MNP61" s="154"/>
      <c r="MNQ61" s="150"/>
      <c r="MNR61" s="151"/>
      <c r="MNS61" s="152"/>
      <c r="MNT61" s="152"/>
      <c r="MNU61" s="153"/>
      <c r="MNV61" s="154"/>
      <c r="MNW61" s="150"/>
      <c r="MNX61" s="151"/>
      <c r="MNY61" s="152"/>
      <c r="MNZ61" s="152"/>
      <c r="MOA61" s="153"/>
      <c r="MOB61" s="154"/>
      <c r="MOC61" s="150"/>
      <c r="MOD61" s="151"/>
      <c r="MOE61" s="152"/>
      <c r="MOF61" s="152"/>
      <c r="MOG61" s="153"/>
      <c r="MOH61" s="154"/>
      <c r="MOI61" s="150"/>
      <c r="MOJ61" s="151"/>
      <c r="MOK61" s="152"/>
      <c r="MOL61" s="152"/>
      <c r="MOM61" s="153"/>
      <c r="MON61" s="154"/>
      <c r="MOO61" s="150"/>
      <c r="MOP61" s="151"/>
      <c r="MOQ61" s="152"/>
      <c r="MOR61" s="152"/>
      <c r="MOS61" s="153"/>
      <c r="MOT61" s="154"/>
      <c r="MOU61" s="150"/>
      <c r="MOV61" s="151"/>
      <c r="MOW61" s="152"/>
      <c r="MOX61" s="152"/>
      <c r="MOY61" s="153"/>
      <c r="MOZ61" s="154"/>
      <c r="MPA61" s="150"/>
      <c r="MPB61" s="151"/>
      <c r="MPC61" s="152"/>
      <c r="MPD61" s="152"/>
      <c r="MPE61" s="153"/>
      <c r="MPF61" s="154"/>
      <c r="MPG61" s="150"/>
      <c r="MPH61" s="151"/>
      <c r="MPI61" s="152"/>
      <c r="MPJ61" s="152"/>
      <c r="MPK61" s="153"/>
      <c r="MPL61" s="154"/>
      <c r="MPM61" s="150"/>
      <c r="MPN61" s="151"/>
      <c r="MPO61" s="152"/>
      <c r="MPP61" s="152"/>
      <c r="MPQ61" s="153"/>
      <c r="MPR61" s="154"/>
      <c r="MPS61" s="150"/>
      <c r="MPT61" s="151"/>
      <c r="MPU61" s="152"/>
      <c r="MPV61" s="152"/>
      <c r="MPW61" s="153"/>
      <c r="MPX61" s="154"/>
      <c r="MPY61" s="150"/>
      <c r="MPZ61" s="151"/>
      <c r="MQA61" s="152"/>
      <c r="MQB61" s="152"/>
      <c r="MQC61" s="153"/>
      <c r="MQD61" s="154"/>
      <c r="MQE61" s="150"/>
      <c r="MQF61" s="151"/>
      <c r="MQG61" s="152"/>
      <c r="MQH61" s="152"/>
      <c r="MQI61" s="153"/>
      <c r="MQJ61" s="154"/>
      <c r="MQK61" s="150"/>
      <c r="MQL61" s="151"/>
      <c r="MQM61" s="152"/>
      <c r="MQN61" s="152"/>
      <c r="MQO61" s="153"/>
      <c r="MQP61" s="154"/>
      <c r="MQQ61" s="150"/>
      <c r="MQR61" s="151"/>
      <c r="MQS61" s="152"/>
      <c r="MQT61" s="152"/>
      <c r="MQU61" s="153"/>
      <c r="MQV61" s="154"/>
      <c r="MQW61" s="150"/>
      <c r="MQX61" s="151"/>
      <c r="MQY61" s="152"/>
      <c r="MQZ61" s="152"/>
      <c r="MRA61" s="153"/>
      <c r="MRB61" s="154"/>
      <c r="MRC61" s="150"/>
      <c r="MRD61" s="151"/>
      <c r="MRE61" s="152"/>
      <c r="MRF61" s="152"/>
      <c r="MRG61" s="153"/>
      <c r="MRH61" s="154"/>
      <c r="MRI61" s="150"/>
      <c r="MRJ61" s="151"/>
      <c r="MRK61" s="152"/>
      <c r="MRL61" s="152"/>
      <c r="MRM61" s="153"/>
      <c r="MRN61" s="154"/>
      <c r="MRO61" s="150"/>
      <c r="MRP61" s="151"/>
      <c r="MRQ61" s="152"/>
      <c r="MRR61" s="152"/>
      <c r="MRS61" s="153"/>
      <c r="MRT61" s="154"/>
      <c r="MRU61" s="150"/>
      <c r="MRV61" s="151"/>
      <c r="MRW61" s="152"/>
      <c r="MRX61" s="152"/>
      <c r="MRY61" s="153"/>
      <c r="MRZ61" s="154"/>
      <c r="MSA61" s="150"/>
      <c r="MSB61" s="151"/>
      <c r="MSC61" s="152"/>
      <c r="MSD61" s="152"/>
      <c r="MSE61" s="153"/>
      <c r="MSF61" s="154"/>
      <c r="MSG61" s="150"/>
      <c r="MSH61" s="151"/>
      <c r="MSI61" s="152"/>
      <c r="MSJ61" s="152"/>
      <c r="MSK61" s="153"/>
      <c r="MSL61" s="154"/>
      <c r="MSM61" s="150"/>
      <c r="MSN61" s="151"/>
      <c r="MSO61" s="152"/>
      <c r="MSP61" s="152"/>
      <c r="MSQ61" s="153"/>
      <c r="MSR61" s="154"/>
      <c r="MSS61" s="150"/>
      <c r="MST61" s="151"/>
      <c r="MSU61" s="152"/>
      <c r="MSV61" s="152"/>
      <c r="MSW61" s="153"/>
      <c r="MSX61" s="154"/>
      <c r="MSY61" s="150"/>
      <c r="MSZ61" s="151"/>
      <c r="MTA61" s="152"/>
      <c r="MTB61" s="152"/>
      <c r="MTC61" s="153"/>
      <c r="MTD61" s="154"/>
      <c r="MTE61" s="150"/>
      <c r="MTF61" s="151"/>
      <c r="MTG61" s="152"/>
      <c r="MTH61" s="152"/>
      <c r="MTI61" s="153"/>
      <c r="MTJ61" s="154"/>
      <c r="MTK61" s="150"/>
      <c r="MTL61" s="151"/>
      <c r="MTM61" s="152"/>
      <c r="MTN61" s="152"/>
      <c r="MTO61" s="153"/>
      <c r="MTP61" s="154"/>
      <c r="MTQ61" s="150"/>
      <c r="MTR61" s="151"/>
      <c r="MTS61" s="152"/>
      <c r="MTT61" s="152"/>
      <c r="MTU61" s="153"/>
      <c r="MTV61" s="154"/>
      <c r="MTW61" s="150"/>
      <c r="MTX61" s="151"/>
      <c r="MTY61" s="152"/>
      <c r="MTZ61" s="152"/>
      <c r="MUA61" s="153"/>
      <c r="MUB61" s="154"/>
      <c r="MUC61" s="150"/>
      <c r="MUD61" s="151"/>
      <c r="MUE61" s="152"/>
      <c r="MUF61" s="152"/>
      <c r="MUG61" s="153"/>
      <c r="MUH61" s="154"/>
      <c r="MUI61" s="150"/>
      <c r="MUJ61" s="151"/>
      <c r="MUK61" s="152"/>
      <c r="MUL61" s="152"/>
      <c r="MUM61" s="153"/>
      <c r="MUN61" s="154"/>
      <c r="MUO61" s="150"/>
      <c r="MUP61" s="151"/>
      <c r="MUQ61" s="152"/>
      <c r="MUR61" s="152"/>
      <c r="MUS61" s="153"/>
      <c r="MUT61" s="154"/>
      <c r="MUU61" s="150"/>
      <c r="MUV61" s="151"/>
      <c r="MUW61" s="152"/>
      <c r="MUX61" s="152"/>
      <c r="MUY61" s="153"/>
      <c r="MUZ61" s="154"/>
      <c r="MVA61" s="150"/>
      <c r="MVB61" s="151"/>
      <c r="MVC61" s="152"/>
      <c r="MVD61" s="152"/>
      <c r="MVE61" s="153"/>
      <c r="MVF61" s="154"/>
      <c r="MVG61" s="150"/>
      <c r="MVH61" s="151"/>
      <c r="MVI61" s="152"/>
      <c r="MVJ61" s="152"/>
      <c r="MVK61" s="153"/>
      <c r="MVL61" s="154"/>
      <c r="MVM61" s="150"/>
      <c r="MVN61" s="151"/>
      <c r="MVO61" s="152"/>
      <c r="MVP61" s="152"/>
      <c r="MVQ61" s="153"/>
      <c r="MVR61" s="154"/>
      <c r="MVS61" s="150"/>
      <c r="MVT61" s="151"/>
      <c r="MVU61" s="152"/>
      <c r="MVV61" s="152"/>
      <c r="MVW61" s="153"/>
      <c r="MVX61" s="154"/>
      <c r="MVY61" s="150"/>
      <c r="MVZ61" s="151"/>
      <c r="MWA61" s="152"/>
      <c r="MWB61" s="152"/>
      <c r="MWC61" s="153"/>
      <c r="MWD61" s="154"/>
      <c r="MWE61" s="150"/>
      <c r="MWF61" s="151"/>
      <c r="MWG61" s="152"/>
      <c r="MWH61" s="152"/>
      <c r="MWI61" s="153"/>
      <c r="MWJ61" s="154"/>
      <c r="MWK61" s="150"/>
      <c r="MWL61" s="151"/>
      <c r="MWM61" s="152"/>
      <c r="MWN61" s="152"/>
      <c r="MWO61" s="153"/>
      <c r="MWP61" s="154"/>
      <c r="MWQ61" s="150"/>
      <c r="MWR61" s="151"/>
      <c r="MWS61" s="152"/>
      <c r="MWT61" s="152"/>
      <c r="MWU61" s="153"/>
      <c r="MWV61" s="154"/>
      <c r="MWW61" s="150"/>
      <c r="MWX61" s="151"/>
      <c r="MWY61" s="152"/>
      <c r="MWZ61" s="152"/>
      <c r="MXA61" s="153"/>
      <c r="MXB61" s="154"/>
      <c r="MXC61" s="150"/>
      <c r="MXD61" s="151"/>
      <c r="MXE61" s="152"/>
      <c r="MXF61" s="152"/>
      <c r="MXG61" s="153"/>
      <c r="MXH61" s="154"/>
      <c r="MXI61" s="150"/>
      <c r="MXJ61" s="151"/>
      <c r="MXK61" s="152"/>
      <c r="MXL61" s="152"/>
      <c r="MXM61" s="153"/>
      <c r="MXN61" s="154"/>
      <c r="MXO61" s="150"/>
      <c r="MXP61" s="151"/>
      <c r="MXQ61" s="152"/>
      <c r="MXR61" s="152"/>
      <c r="MXS61" s="153"/>
      <c r="MXT61" s="154"/>
      <c r="MXU61" s="150"/>
      <c r="MXV61" s="151"/>
      <c r="MXW61" s="152"/>
      <c r="MXX61" s="152"/>
      <c r="MXY61" s="153"/>
      <c r="MXZ61" s="154"/>
      <c r="MYA61" s="150"/>
      <c r="MYB61" s="151"/>
      <c r="MYC61" s="152"/>
      <c r="MYD61" s="152"/>
      <c r="MYE61" s="153"/>
      <c r="MYF61" s="154"/>
      <c r="MYG61" s="150"/>
      <c r="MYH61" s="151"/>
      <c r="MYI61" s="152"/>
      <c r="MYJ61" s="152"/>
      <c r="MYK61" s="153"/>
      <c r="MYL61" s="154"/>
      <c r="MYM61" s="150"/>
      <c r="MYN61" s="151"/>
      <c r="MYO61" s="152"/>
      <c r="MYP61" s="152"/>
      <c r="MYQ61" s="153"/>
      <c r="MYR61" s="154"/>
      <c r="MYS61" s="150"/>
      <c r="MYT61" s="151"/>
      <c r="MYU61" s="152"/>
      <c r="MYV61" s="152"/>
      <c r="MYW61" s="153"/>
      <c r="MYX61" s="154"/>
      <c r="MYY61" s="150"/>
      <c r="MYZ61" s="151"/>
      <c r="MZA61" s="152"/>
      <c r="MZB61" s="152"/>
      <c r="MZC61" s="153"/>
      <c r="MZD61" s="154"/>
      <c r="MZE61" s="150"/>
      <c r="MZF61" s="151"/>
      <c r="MZG61" s="152"/>
      <c r="MZH61" s="152"/>
      <c r="MZI61" s="153"/>
      <c r="MZJ61" s="154"/>
      <c r="MZK61" s="150"/>
      <c r="MZL61" s="151"/>
      <c r="MZM61" s="152"/>
      <c r="MZN61" s="152"/>
      <c r="MZO61" s="153"/>
      <c r="MZP61" s="154"/>
      <c r="MZQ61" s="150"/>
      <c r="MZR61" s="151"/>
      <c r="MZS61" s="152"/>
      <c r="MZT61" s="152"/>
      <c r="MZU61" s="153"/>
      <c r="MZV61" s="154"/>
      <c r="MZW61" s="150"/>
      <c r="MZX61" s="151"/>
      <c r="MZY61" s="152"/>
      <c r="MZZ61" s="152"/>
      <c r="NAA61" s="153"/>
      <c r="NAB61" s="154"/>
      <c r="NAC61" s="150"/>
      <c r="NAD61" s="151"/>
      <c r="NAE61" s="152"/>
      <c r="NAF61" s="152"/>
      <c r="NAG61" s="153"/>
      <c r="NAH61" s="154"/>
      <c r="NAI61" s="150"/>
      <c r="NAJ61" s="151"/>
      <c r="NAK61" s="152"/>
      <c r="NAL61" s="152"/>
      <c r="NAM61" s="153"/>
      <c r="NAN61" s="154"/>
      <c r="NAO61" s="150"/>
      <c r="NAP61" s="151"/>
      <c r="NAQ61" s="152"/>
      <c r="NAR61" s="152"/>
      <c r="NAS61" s="153"/>
      <c r="NAT61" s="154"/>
      <c r="NAU61" s="150"/>
      <c r="NAV61" s="151"/>
      <c r="NAW61" s="152"/>
      <c r="NAX61" s="152"/>
      <c r="NAY61" s="153"/>
      <c r="NAZ61" s="154"/>
      <c r="NBA61" s="150"/>
      <c r="NBB61" s="151"/>
      <c r="NBC61" s="152"/>
      <c r="NBD61" s="152"/>
      <c r="NBE61" s="153"/>
      <c r="NBF61" s="154"/>
      <c r="NBG61" s="150"/>
      <c r="NBH61" s="151"/>
      <c r="NBI61" s="152"/>
      <c r="NBJ61" s="152"/>
      <c r="NBK61" s="153"/>
      <c r="NBL61" s="154"/>
      <c r="NBM61" s="150"/>
      <c r="NBN61" s="151"/>
      <c r="NBO61" s="152"/>
      <c r="NBP61" s="152"/>
      <c r="NBQ61" s="153"/>
      <c r="NBR61" s="154"/>
      <c r="NBS61" s="150"/>
      <c r="NBT61" s="151"/>
      <c r="NBU61" s="152"/>
      <c r="NBV61" s="152"/>
      <c r="NBW61" s="153"/>
      <c r="NBX61" s="154"/>
      <c r="NBY61" s="150"/>
      <c r="NBZ61" s="151"/>
      <c r="NCA61" s="152"/>
      <c r="NCB61" s="152"/>
      <c r="NCC61" s="153"/>
      <c r="NCD61" s="154"/>
      <c r="NCE61" s="150"/>
      <c r="NCF61" s="151"/>
      <c r="NCG61" s="152"/>
      <c r="NCH61" s="152"/>
      <c r="NCI61" s="153"/>
      <c r="NCJ61" s="154"/>
      <c r="NCK61" s="150"/>
      <c r="NCL61" s="151"/>
      <c r="NCM61" s="152"/>
      <c r="NCN61" s="152"/>
      <c r="NCO61" s="153"/>
      <c r="NCP61" s="154"/>
      <c r="NCQ61" s="150"/>
      <c r="NCR61" s="151"/>
      <c r="NCS61" s="152"/>
      <c r="NCT61" s="152"/>
      <c r="NCU61" s="153"/>
      <c r="NCV61" s="154"/>
      <c r="NCW61" s="150"/>
      <c r="NCX61" s="151"/>
      <c r="NCY61" s="152"/>
      <c r="NCZ61" s="152"/>
      <c r="NDA61" s="153"/>
      <c r="NDB61" s="154"/>
      <c r="NDC61" s="150"/>
      <c r="NDD61" s="151"/>
      <c r="NDE61" s="152"/>
      <c r="NDF61" s="152"/>
      <c r="NDG61" s="153"/>
      <c r="NDH61" s="154"/>
      <c r="NDI61" s="150"/>
      <c r="NDJ61" s="151"/>
      <c r="NDK61" s="152"/>
      <c r="NDL61" s="152"/>
      <c r="NDM61" s="153"/>
      <c r="NDN61" s="154"/>
      <c r="NDO61" s="150"/>
      <c r="NDP61" s="151"/>
      <c r="NDQ61" s="152"/>
      <c r="NDR61" s="152"/>
      <c r="NDS61" s="153"/>
      <c r="NDT61" s="154"/>
      <c r="NDU61" s="150"/>
      <c r="NDV61" s="151"/>
      <c r="NDW61" s="152"/>
      <c r="NDX61" s="152"/>
      <c r="NDY61" s="153"/>
      <c r="NDZ61" s="154"/>
      <c r="NEA61" s="150"/>
      <c r="NEB61" s="151"/>
      <c r="NEC61" s="152"/>
      <c r="NED61" s="152"/>
      <c r="NEE61" s="153"/>
      <c r="NEF61" s="154"/>
      <c r="NEG61" s="150"/>
      <c r="NEH61" s="151"/>
      <c r="NEI61" s="152"/>
      <c r="NEJ61" s="152"/>
      <c r="NEK61" s="153"/>
      <c r="NEL61" s="154"/>
      <c r="NEM61" s="150"/>
      <c r="NEN61" s="151"/>
      <c r="NEO61" s="152"/>
      <c r="NEP61" s="152"/>
      <c r="NEQ61" s="153"/>
      <c r="NER61" s="154"/>
      <c r="NES61" s="150"/>
      <c r="NET61" s="151"/>
      <c r="NEU61" s="152"/>
      <c r="NEV61" s="152"/>
      <c r="NEW61" s="153"/>
      <c r="NEX61" s="154"/>
      <c r="NEY61" s="150"/>
      <c r="NEZ61" s="151"/>
      <c r="NFA61" s="152"/>
      <c r="NFB61" s="152"/>
      <c r="NFC61" s="153"/>
      <c r="NFD61" s="154"/>
      <c r="NFE61" s="150"/>
      <c r="NFF61" s="151"/>
      <c r="NFG61" s="152"/>
      <c r="NFH61" s="152"/>
      <c r="NFI61" s="153"/>
      <c r="NFJ61" s="154"/>
      <c r="NFK61" s="150"/>
      <c r="NFL61" s="151"/>
      <c r="NFM61" s="152"/>
      <c r="NFN61" s="152"/>
      <c r="NFO61" s="153"/>
      <c r="NFP61" s="154"/>
      <c r="NFQ61" s="150"/>
      <c r="NFR61" s="151"/>
      <c r="NFS61" s="152"/>
      <c r="NFT61" s="152"/>
      <c r="NFU61" s="153"/>
      <c r="NFV61" s="154"/>
      <c r="NFW61" s="150"/>
      <c r="NFX61" s="151"/>
      <c r="NFY61" s="152"/>
      <c r="NFZ61" s="152"/>
      <c r="NGA61" s="153"/>
      <c r="NGB61" s="154"/>
      <c r="NGC61" s="150"/>
      <c r="NGD61" s="151"/>
      <c r="NGE61" s="152"/>
      <c r="NGF61" s="152"/>
      <c r="NGG61" s="153"/>
      <c r="NGH61" s="154"/>
      <c r="NGI61" s="150"/>
      <c r="NGJ61" s="151"/>
      <c r="NGK61" s="152"/>
      <c r="NGL61" s="152"/>
      <c r="NGM61" s="153"/>
      <c r="NGN61" s="154"/>
      <c r="NGO61" s="150"/>
      <c r="NGP61" s="151"/>
      <c r="NGQ61" s="152"/>
      <c r="NGR61" s="152"/>
      <c r="NGS61" s="153"/>
      <c r="NGT61" s="154"/>
      <c r="NGU61" s="150"/>
      <c r="NGV61" s="151"/>
      <c r="NGW61" s="152"/>
      <c r="NGX61" s="152"/>
      <c r="NGY61" s="153"/>
      <c r="NGZ61" s="154"/>
      <c r="NHA61" s="150"/>
      <c r="NHB61" s="151"/>
      <c r="NHC61" s="152"/>
      <c r="NHD61" s="152"/>
      <c r="NHE61" s="153"/>
      <c r="NHF61" s="154"/>
      <c r="NHG61" s="150"/>
      <c r="NHH61" s="151"/>
      <c r="NHI61" s="152"/>
      <c r="NHJ61" s="152"/>
      <c r="NHK61" s="153"/>
      <c r="NHL61" s="154"/>
      <c r="NHM61" s="150"/>
      <c r="NHN61" s="151"/>
      <c r="NHO61" s="152"/>
      <c r="NHP61" s="152"/>
      <c r="NHQ61" s="153"/>
      <c r="NHR61" s="154"/>
      <c r="NHS61" s="150"/>
      <c r="NHT61" s="151"/>
      <c r="NHU61" s="152"/>
      <c r="NHV61" s="152"/>
      <c r="NHW61" s="153"/>
      <c r="NHX61" s="154"/>
      <c r="NHY61" s="150"/>
      <c r="NHZ61" s="151"/>
      <c r="NIA61" s="152"/>
      <c r="NIB61" s="152"/>
      <c r="NIC61" s="153"/>
      <c r="NID61" s="154"/>
      <c r="NIE61" s="150"/>
      <c r="NIF61" s="151"/>
      <c r="NIG61" s="152"/>
      <c r="NIH61" s="152"/>
      <c r="NII61" s="153"/>
      <c r="NIJ61" s="154"/>
      <c r="NIK61" s="150"/>
      <c r="NIL61" s="151"/>
      <c r="NIM61" s="152"/>
      <c r="NIN61" s="152"/>
      <c r="NIO61" s="153"/>
      <c r="NIP61" s="154"/>
      <c r="NIQ61" s="150"/>
      <c r="NIR61" s="151"/>
      <c r="NIS61" s="152"/>
      <c r="NIT61" s="152"/>
      <c r="NIU61" s="153"/>
      <c r="NIV61" s="154"/>
      <c r="NIW61" s="150"/>
      <c r="NIX61" s="151"/>
      <c r="NIY61" s="152"/>
      <c r="NIZ61" s="152"/>
      <c r="NJA61" s="153"/>
      <c r="NJB61" s="154"/>
      <c r="NJC61" s="150"/>
      <c r="NJD61" s="151"/>
      <c r="NJE61" s="152"/>
      <c r="NJF61" s="152"/>
      <c r="NJG61" s="153"/>
      <c r="NJH61" s="154"/>
      <c r="NJI61" s="150"/>
      <c r="NJJ61" s="151"/>
      <c r="NJK61" s="152"/>
      <c r="NJL61" s="152"/>
      <c r="NJM61" s="153"/>
      <c r="NJN61" s="154"/>
      <c r="NJO61" s="150"/>
      <c r="NJP61" s="151"/>
      <c r="NJQ61" s="152"/>
      <c r="NJR61" s="152"/>
      <c r="NJS61" s="153"/>
      <c r="NJT61" s="154"/>
      <c r="NJU61" s="150"/>
      <c r="NJV61" s="151"/>
      <c r="NJW61" s="152"/>
      <c r="NJX61" s="152"/>
      <c r="NJY61" s="153"/>
      <c r="NJZ61" s="154"/>
      <c r="NKA61" s="150"/>
      <c r="NKB61" s="151"/>
      <c r="NKC61" s="152"/>
      <c r="NKD61" s="152"/>
      <c r="NKE61" s="153"/>
      <c r="NKF61" s="154"/>
      <c r="NKG61" s="150"/>
      <c r="NKH61" s="151"/>
      <c r="NKI61" s="152"/>
      <c r="NKJ61" s="152"/>
      <c r="NKK61" s="153"/>
      <c r="NKL61" s="154"/>
      <c r="NKM61" s="150"/>
      <c r="NKN61" s="151"/>
      <c r="NKO61" s="152"/>
      <c r="NKP61" s="152"/>
      <c r="NKQ61" s="153"/>
      <c r="NKR61" s="154"/>
      <c r="NKS61" s="150"/>
      <c r="NKT61" s="151"/>
      <c r="NKU61" s="152"/>
      <c r="NKV61" s="152"/>
      <c r="NKW61" s="153"/>
      <c r="NKX61" s="154"/>
      <c r="NKY61" s="150"/>
      <c r="NKZ61" s="151"/>
      <c r="NLA61" s="152"/>
      <c r="NLB61" s="152"/>
      <c r="NLC61" s="153"/>
      <c r="NLD61" s="154"/>
      <c r="NLE61" s="150"/>
      <c r="NLF61" s="151"/>
      <c r="NLG61" s="152"/>
      <c r="NLH61" s="152"/>
      <c r="NLI61" s="153"/>
      <c r="NLJ61" s="154"/>
      <c r="NLK61" s="150"/>
      <c r="NLL61" s="151"/>
      <c r="NLM61" s="152"/>
      <c r="NLN61" s="152"/>
      <c r="NLO61" s="153"/>
      <c r="NLP61" s="154"/>
      <c r="NLQ61" s="150"/>
      <c r="NLR61" s="151"/>
      <c r="NLS61" s="152"/>
      <c r="NLT61" s="152"/>
      <c r="NLU61" s="153"/>
      <c r="NLV61" s="154"/>
      <c r="NLW61" s="150"/>
      <c r="NLX61" s="151"/>
      <c r="NLY61" s="152"/>
      <c r="NLZ61" s="152"/>
      <c r="NMA61" s="153"/>
      <c r="NMB61" s="154"/>
      <c r="NMC61" s="150"/>
      <c r="NMD61" s="151"/>
      <c r="NME61" s="152"/>
      <c r="NMF61" s="152"/>
      <c r="NMG61" s="153"/>
      <c r="NMH61" s="154"/>
      <c r="NMI61" s="150"/>
      <c r="NMJ61" s="151"/>
      <c r="NMK61" s="152"/>
      <c r="NML61" s="152"/>
      <c r="NMM61" s="153"/>
      <c r="NMN61" s="154"/>
      <c r="NMO61" s="150"/>
      <c r="NMP61" s="151"/>
      <c r="NMQ61" s="152"/>
      <c r="NMR61" s="152"/>
      <c r="NMS61" s="153"/>
      <c r="NMT61" s="154"/>
      <c r="NMU61" s="150"/>
      <c r="NMV61" s="151"/>
      <c r="NMW61" s="152"/>
      <c r="NMX61" s="152"/>
      <c r="NMY61" s="153"/>
      <c r="NMZ61" s="154"/>
      <c r="NNA61" s="150"/>
      <c r="NNB61" s="151"/>
      <c r="NNC61" s="152"/>
      <c r="NND61" s="152"/>
      <c r="NNE61" s="153"/>
      <c r="NNF61" s="154"/>
      <c r="NNG61" s="150"/>
      <c r="NNH61" s="151"/>
      <c r="NNI61" s="152"/>
      <c r="NNJ61" s="152"/>
      <c r="NNK61" s="153"/>
      <c r="NNL61" s="154"/>
      <c r="NNM61" s="150"/>
      <c r="NNN61" s="151"/>
      <c r="NNO61" s="152"/>
      <c r="NNP61" s="152"/>
      <c r="NNQ61" s="153"/>
      <c r="NNR61" s="154"/>
      <c r="NNS61" s="150"/>
      <c r="NNT61" s="151"/>
      <c r="NNU61" s="152"/>
      <c r="NNV61" s="152"/>
      <c r="NNW61" s="153"/>
      <c r="NNX61" s="154"/>
      <c r="NNY61" s="150"/>
      <c r="NNZ61" s="151"/>
      <c r="NOA61" s="152"/>
      <c r="NOB61" s="152"/>
      <c r="NOC61" s="153"/>
      <c r="NOD61" s="154"/>
      <c r="NOE61" s="150"/>
      <c r="NOF61" s="151"/>
      <c r="NOG61" s="152"/>
      <c r="NOH61" s="152"/>
      <c r="NOI61" s="153"/>
      <c r="NOJ61" s="154"/>
      <c r="NOK61" s="150"/>
      <c r="NOL61" s="151"/>
      <c r="NOM61" s="152"/>
      <c r="NON61" s="152"/>
      <c r="NOO61" s="153"/>
      <c r="NOP61" s="154"/>
      <c r="NOQ61" s="150"/>
      <c r="NOR61" s="151"/>
      <c r="NOS61" s="152"/>
      <c r="NOT61" s="152"/>
      <c r="NOU61" s="153"/>
      <c r="NOV61" s="154"/>
      <c r="NOW61" s="150"/>
      <c r="NOX61" s="151"/>
      <c r="NOY61" s="152"/>
      <c r="NOZ61" s="152"/>
      <c r="NPA61" s="153"/>
      <c r="NPB61" s="154"/>
      <c r="NPC61" s="150"/>
      <c r="NPD61" s="151"/>
      <c r="NPE61" s="152"/>
      <c r="NPF61" s="152"/>
      <c r="NPG61" s="153"/>
      <c r="NPH61" s="154"/>
      <c r="NPI61" s="150"/>
      <c r="NPJ61" s="151"/>
      <c r="NPK61" s="152"/>
      <c r="NPL61" s="152"/>
      <c r="NPM61" s="153"/>
      <c r="NPN61" s="154"/>
      <c r="NPO61" s="150"/>
      <c r="NPP61" s="151"/>
      <c r="NPQ61" s="152"/>
      <c r="NPR61" s="152"/>
      <c r="NPS61" s="153"/>
      <c r="NPT61" s="154"/>
      <c r="NPU61" s="150"/>
      <c r="NPV61" s="151"/>
      <c r="NPW61" s="152"/>
      <c r="NPX61" s="152"/>
      <c r="NPY61" s="153"/>
      <c r="NPZ61" s="154"/>
      <c r="NQA61" s="150"/>
      <c r="NQB61" s="151"/>
      <c r="NQC61" s="152"/>
      <c r="NQD61" s="152"/>
      <c r="NQE61" s="153"/>
      <c r="NQF61" s="154"/>
      <c r="NQG61" s="150"/>
      <c r="NQH61" s="151"/>
      <c r="NQI61" s="152"/>
      <c r="NQJ61" s="152"/>
      <c r="NQK61" s="153"/>
      <c r="NQL61" s="154"/>
      <c r="NQM61" s="150"/>
      <c r="NQN61" s="151"/>
      <c r="NQO61" s="152"/>
      <c r="NQP61" s="152"/>
      <c r="NQQ61" s="153"/>
      <c r="NQR61" s="154"/>
      <c r="NQS61" s="150"/>
      <c r="NQT61" s="151"/>
      <c r="NQU61" s="152"/>
      <c r="NQV61" s="152"/>
      <c r="NQW61" s="153"/>
      <c r="NQX61" s="154"/>
      <c r="NQY61" s="150"/>
      <c r="NQZ61" s="151"/>
      <c r="NRA61" s="152"/>
      <c r="NRB61" s="152"/>
      <c r="NRC61" s="153"/>
      <c r="NRD61" s="154"/>
      <c r="NRE61" s="150"/>
      <c r="NRF61" s="151"/>
      <c r="NRG61" s="152"/>
      <c r="NRH61" s="152"/>
      <c r="NRI61" s="153"/>
      <c r="NRJ61" s="154"/>
      <c r="NRK61" s="150"/>
      <c r="NRL61" s="151"/>
      <c r="NRM61" s="152"/>
      <c r="NRN61" s="152"/>
      <c r="NRO61" s="153"/>
      <c r="NRP61" s="154"/>
      <c r="NRQ61" s="150"/>
      <c r="NRR61" s="151"/>
      <c r="NRS61" s="152"/>
      <c r="NRT61" s="152"/>
      <c r="NRU61" s="153"/>
      <c r="NRV61" s="154"/>
      <c r="NRW61" s="150"/>
      <c r="NRX61" s="151"/>
      <c r="NRY61" s="152"/>
      <c r="NRZ61" s="152"/>
      <c r="NSA61" s="153"/>
      <c r="NSB61" s="154"/>
      <c r="NSC61" s="150"/>
      <c r="NSD61" s="151"/>
      <c r="NSE61" s="152"/>
      <c r="NSF61" s="152"/>
      <c r="NSG61" s="153"/>
      <c r="NSH61" s="154"/>
      <c r="NSI61" s="150"/>
      <c r="NSJ61" s="151"/>
      <c r="NSK61" s="152"/>
      <c r="NSL61" s="152"/>
      <c r="NSM61" s="153"/>
      <c r="NSN61" s="154"/>
      <c r="NSO61" s="150"/>
      <c r="NSP61" s="151"/>
      <c r="NSQ61" s="152"/>
      <c r="NSR61" s="152"/>
      <c r="NSS61" s="153"/>
      <c r="NST61" s="154"/>
      <c r="NSU61" s="150"/>
      <c r="NSV61" s="151"/>
      <c r="NSW61" s="152"/>
      <c r="NSX61" s="152"/>
      <c r="NSY61" s="153"/>
      <c r="NSZ61" s="154"/>
      <c r="NTA61" s="150"/>
      <c r="NTB61" s="151"/>
      <c r="NTC61" s="152"/>
      <c r="NTD61" s="152"/>
      <c r="NTE61" s="153"/>
      <c r="NTF61" s="154"/>
      <c r="NTG61" s="150"/>
      <c r="NTH61" s="151"/>
      <c r="NTI61" s="152"/>
      <c r="NTJ61" s="152"/>
      <c r="NTK61" s="153"/>
      <c r="NTL61" s="154"/>
      <c r="NTM61" s="150"/>
      <c r="NTN61" s="151"/>
      <c r="NTO61" s="152"/>
      <c r="NTP61" s="152"/>
      <c r="NTQ61" s="153"/>
      <c r="NTR61" s="154"/>
      <c r="NTS61" s="150"/>
      <c r="NTT61" s="151"/>
      <c r="NTU61" s="152"/>
      <c r="NTV61" s="152"/>
      <c r="NTW61" s="153"/>
      <c r="NTX61" s="154"/>
      <c r="NTY61" s="150"/>
      <c r="NTZ61" s="151"/>
      <c r="NUA61" s="152"/>
      <c r="NUB61" s="152"/>
      <c r="NUC61" s="153"/>
      <c r="NUD61" s="154"/>
      <c r="NUE61" s="150"/>
      <c r="NUF61" s="151"/>
      <c r="NUG61" s="152"/>
      <c r="NUH61" s="152"/>
      <c r="NUI61" s="153"/>
      <c r="NUJ61" s="154"/>
      <c r="NUK61" s="150"/>
      <c r="NUL61" s="151"/>
      <c r="NUM61" s="152"/>
      <c r="NUN61" s="152"/>
      <c r="NUO61" s="153"/>
      <c r="NUP61" s="154"/>
      <c r="NUQ61" s="150"/>
      <c r="NUR61" s="151"/>
      <c r="NUS61" s="152"/>
      <c r="NUT61" s="152"/>
      <c r="NUU61" s="153"/>
      <c r="NUV61" s="154"/>
      <c r="NUW61" s="150"/>
      <c r="NUX61" s="151"/>
      <c r="NUY61" s="152"/>
      <c r="NUZ61" s="152"/>
      <c r="NVA61" s="153"/>
      <c r="NVB61" s="154"/>
      <c r="NVC61" s="150"/>
      <c r="NVD61" s="151"/>
      <c r="NVE61" s="152"/>
      <c r="NVF61" s="152"/>
      <c r="NVG61" s="153"/>
      <c r="NVH61" s="154"/>
      <c r="NVI61" s="150"/>
      <c r="NVJ61" s="151"/>
      <c r="NVK61" s="152"/>
      <c r="NVL61" s="152"/>
      <c r="NVM61" s="153"/>
      <c r="NVN61" s="154"/>
      <c r="NVO61" s="150"/>
      <c r="NVP61" s="151"/>
      <c r="NVQ61" s="152"/>
      <c r="NVR61" s="152"/>
      <c r="NVS61" s="153"/>
      <c r="NVT61" s="154"/>
      <c r="NVU61" s="150"/>
      <c r="NVV61" s="151"/>
      <c r="NVW61" s="152"/>
      <c r="NVX61" s="152"/>
      <c r="NVY61" s="153"/>
      <c r="NVZ61" s="154"/>
      <c r="NWA61" s="150"/>
      <c r="NWB61" s="151"/>
      <c r="NWC61" s="152"/>
      <c r="NWD61" s="152"/>
      <c r="NWE61" s="153"/>
      <c r="NWF61" s="154"/>
      <c r="NWG61" s="150"/>
      <c r="NWH61" s="151"/>
      <c r="NWI61" s="152"/>
      <c r="NWJ61" s="152"/>
      <c r="NWK61" s="153"/>
      <c r="NWL61" s="154"/>
      <c r="NWM61" s="150"/>
      <c r="NWN61" s="151"/>
      <c r="NWO61" s="152"/>
      <c r="NWP61" s="152"/>
      <c r="NWQ61" s="153"/>
      <c r="NWR61" s="154"/>
      <c r="NWS61" s="150"/>
      <c r="NWT61" s="151"/>
      <c r="NWU61" s="152"/>
      <c r="NWV61" s="152"/>
      <c r="NWW61" s="153"/>
      <c r="NWX61" s="154"/>
      <c r="NWY61" s="150"/>
      <c r="NWZ61" s="151"/>
      <c r="NXA61" s="152"/>
      <c r="NXB61" s="152"/>
      <c r="NXC61" s="153"/>
      <c r="NXD61" s="154"/>
      <c r="NXE61" s="150"/>
      <c r="NXF61" s="151"/>
      <c r="NXG61" s="152"/>
      <c r="NXH61" s="152"/>
      <c r="NXI61" s="153"/>
      <c r="NXJ61" s="154"/>
      <c r="NXK61" s="150"/>
      <c r="NXL61" s="151"/>
      <c r="NXM61" s="152"/>
      <c r="NXN61" s="152"/>
      <c r="NXO61" s="153"/>
      <c r="NXP61" s="154"/>
      <c r="NXQ61" s="150"/>
      <c r="NXR61" s="151"/>
      <c r="NXS61" s="152"/>
      <c r="NXT61" s="152"/>
      <c r="NXU61" s="153"/>
      <c r="NXV61" s="154"/>
      <c r="NXW61" s="150"/>
      <c r="NXX61" s="151"/>
      <c r="NXY61" s="152"/>
      <c r="NXZ61" s="152"/>
      <c r="NYA61" s="153"/>
      <c r="NYB61" s="154"/>
      <c r="NYC61" s="150"/>
      <c r="NYD61" s="151"/>
      <c r="NYE61" s="152"/>
      <c r="NYF61" s="152"/>
      <c r="NYG61" s="153"/>
      <c r="NYH61" s="154"/>
      <c r="NYI61" s="150"/>
      <c r="NYJ61" s="151"/>
      <c r="NYK61" s="152"/>
      <c r="NYL61" s="152"/>
      <c r="NYM61" s="153"/>
      <c r="NYN61" s="154"/>
      <c r="NYO61" s="150"/>
      <c r="NYP61" s="151"/>
      <c r="NYQ61" s="152"/>
      <c r="NYR61" s="152"/>
      <c r="NYS61" s="153"/>
      <c r="NYT61" s="154"/>
      <c r="NYU61" s="150"/>
      <c r="NYV61" s="151"/>
      <c r="NYW61" s="152"/>
      <c r="NYX61" s="152"/>
      <c r="NYY61" s="153"/>
      <c r="NYZ61" s="154"/>
      <c r="NZA61" s="150"/>
      <c r="NZB61" s="151"/>
      <c r="NZC61" s="152"/>
      <c r="NZD61" s="152"/>
      <c r="NZE61" s="153"/>
      <c r="NZF61" s="154"/>
      <c r="NZG61" s="150"/>
      <c r="NZH61" s="151"/>
      <c r="NZI61" s="152"/>
      <c r="NZJ61" s="152"/>
      <c r="NZK61" s="153"/>
      <c r="NZL61" s="154"/>
      <c r="NZM61" s="150"/>
      <c r="NZN61" s="151"/>
      <c r="NZO61" s="152"/>
      <c r="NZP61" s="152"/>
      <c r="NZQ61" s="153"/>
      <c r="NZR61" s="154"/>
      <c r="NZS61" s="150"/>
      <c r="NZT61" s="151"/>
      <c r="NZU61" s="152"/>
      <c r="NZV61" s="152"/>
      <c r="NZW61" s="153"/>
      <c r="NZX61" s="154"/>
      <c r="NZY61" s="150"/>
      <c r="NZZ61" s="151"/>
      <c r="OAA61" s="152"/>
      <c r="OAB61" s="152"/>
      <c r="OAC61" s="153"/>
      <c r="OAD61" s="154"/>
      <c r="OAE61" s="150"/>
      <c r="OAF61" s="151"/>
      <c r="OAG61" s="152"/>
      <c r="OAH61" s="152"/>
      <c r="OAI61" s="153"/>
      <c r="OAJ61" s="154"/>
      <c r="OAK61" s="150"/>
      <c r="OAL61" s="151"/>
      <c r="OAM61" s="152"/>
      <c r="OAN61" s="152"/>
      <c r="OAO61" s="153"/>
      <c r="OAP61" s="154"/>
      <c r="OAQ61" s="150"/>
      <c r="OAR61" s="151"/>
      <c r="OAS61" s="152"/>
      <c r="OAT61" s="152"/>
      <c r="OAU61" s="153"/>
      <c r="OAV61" s="154"/>
      <c r="OAW61" s="150"/>
      <c r="OAX61" s="151"/>
      <c r="OAY61" s="152"/>
      <c r="OAZ61" s="152"/>
      <c r="OBA61" s="153"/>
      <c r="OBB61" s="154"/>
      <c r="OBC61" s="150"/>
      <c r="OBD61" s="151"/>
      <c r="OBE61" s="152"/>
      <c r="OBF61" s="152"/>
      <c r="OBG61" s="153"/>
      <c r="OBH61" s="154"/>
      <c r="OBI61" s="150"/>
      <c r="OBJ61" s="151"/>
      <c r="OBK61" s="152"/>
      <c r="OBL61" s="152"/>
      <c r="OBM61" s="153"/>
      <c r="OBN61" s="154"/>
      <c r="OBO61" s="150"/>
      <c r="OBP61" s="151"/>
      <c r="OBQ61" s="152"/>
      <c r="OBR61" s="152"/>
      <c r="OBS61" s="153"/>
      <c r="OBT61" s="154"/>
      <c r="OBU61" s="150"/>
      <c r="OBV61" s="151"/>
      <c r="OBW61" s="152"/>
      <c r="OBX61" s="152"/>
      <c r="OBY61" s="153"/>
      <c r="OBZ61" s="154"/>
      <c r="OCA61" s="150"/>
      <c r="OCB61" s="151"/>
      <c r="OCC61" s="152"/>
      <c r="OCD61" s="152"/>
      <c r="OCE61" s="153"/>
      <c r="OCF61" s="154"/>
      <c r="OCG61" s="150"/>
      <c r="OCH61" s="151"/>
      <c r="OCI61" s="152"/>
      <c r="OCJ61" s="152"/>
      <c r="OCK61" s="153"/>
      <c r="OCL61" s="154"/>
      <c r="OCM61" s="150"/>
      <c r="OCN61" s="151"/>
      <c r="OCO61" s="152"/>
      <c r="OCP61" s="152"/>
      <c r="OCQ61" s="153"/>
      <c r="OCR61" s="154"/>
      <c r="OCS61" s="150"/>
      <c r="OCT61" s="151"/>
      <c r="OCU61" s="152"/>
      <c r="OCV61" s="152"/>
      <c r="OCW61" s="153"/>
      <c r="OCX61" s="154"/>
      <c r="OCY61" s="150"/>
      <c r="OCZ61" s="151"/>
      <c r="ODA61" s="152"/>
      <c r="ODB61" s="152"/>
      <c r="ODC61" s="153"/>
      <c r="ODD61" s="154"/>
      <c r="ODE61" s="150"/>
      <c r="ODF61" s="151"/>
      <c r="ODG61" s="152"/>
      <c r="ODH61" s="152"/>
      <c r="ODI61" s="153"/>
      <c r="ODJ61" s="154"/>
      <c r="ODK61" s="150"/>
      <c r="ODL61" s="151"/>
      <c r="ODM61" s="152"/>
      <c r="ODN61" s="152"/>
      <c r="ODO61" s="153"/>
      <c r="ODP61" s="154"/>
      <c r="ODQ61" s="150"/>
      <c r="ODR61" s="151"/>
      <c r="ODS61" s="152"/>
      <c r="ODT61" s="152"/>
      <c r="ODU61" s="153"/>
      <c r="ODV61" s="154"/>
      <c r="ODW61" s="150"/>
      <c r="ODX61" s="151"/>
      <c r="ODY61" s="152"/>
      <c r="ODZ61" s="152"/>
      <c r="OEA61" s="153"/>
      <c r="OEB61" s="154"/>
      <c r="OEC61" s="150"/>
      <c r="OED61" s="151"/>
      <c r="OEE61" s="152"/>
      <c r="OEF61" s="152"/>
      <c r="OEG61" s="153"/>
      <c r="OEH61" s="154"/>
      <c r="OEI61" s="150"/>
      <c r="OEJ61" s="151"/>
      <c r="OEK61" s="152"/>
      <c r="OEL61" s="152"/>
      <c r="OEM61" s="153"/>
      <c r="OEN61" s="154"/>
      <c r="OEO61" s="150"/>
      <c r="OEP61" s="151"/>
      <c r="OEQ61" s="152"/>
      <c r="OER61" s="152"/>
      <c r="OES61" s="153"/>
      <c r="OET61" s="154"/>
      <c r="OEU61" s="150"/>
      <c r="OEV61" s="151"/>
      <c r="OEW61" s="152"/>
      <c r="OEX61" s="152"/>
      <c r="OEY61" s="153"/>
      <c r="OEZ61" s="154"/>
      <c r="OFA61" s="150"/>
      <c r="OFB61" s="151"/>
      <c r="OFC61" s="152"/>
      <c r="OFD61" s="152"/>
      <c r="OFE61" s="153"/>
      <c r="OFF61" s="154"/>
      <c r="OFG61" s="150"/>
      <c r="OFH61" s="151"/>
      <c r="OFI61" s="152"/>
      <c r="OFJ61" s="152"/>
      <c r="OFK61" s="153"/>
      <c r="OFL61" s="154"/>
      <c r="OFM61" s="150"/>
      <c r="OFN61" s="151"/>
      <c r="OFO61" s="152"/>
      <c r="OFP61" s="152"/>
      <c r="OFQ61" s="153"/>
      <c r="OFR61" s="154"/>
      <c r="OFS61" s="150"/>
      <c r="OFT61" s="151"/>
      <c r="OFU61" s="152"/>
      <c r="OFV61" s="152"/>
      <c r="OFW61" s="153"/>
      <c r="OFX61" s="154"/>
      <c r="OFY61" s="150"/>
      <c r="OFZ61" s="151"/>
      <c r="OGA61" s="152"/>
      <c r="OGB61" s="152"/>
      <c r="OGC61" s="153"/>
      <c r="OGD61" s="154"/>
      <c r="OGE61" s="150"/>
      <c r="OGF61" s="151"/>
      <c r="OGG61" s="152"/>
      <c r="OGH61" s="152"/>
      <c r="OGI61" s="153"/>
      <c r="OGJ61" s="154"/>
      <c r="OGK61" s="150"/>
      <c r="OGL61" s="151"/>
      <c r="OGM61" s="152"/>
      <c r="OGN61" s="152"/>
      <c r="OGO61" s="153"/>
      <c r="OGP61" s="154"/>
      <c r="OGQ61" s="150"/>
      <c r="OGR61" s="151"/>
      <c r="OGS61" s="152"/>
      <c r="OGT61" s="152"/>
      <c r="OGU61" s="153"/>
      <c r="OGV61" s="154"/>
      <c r="OGW61" s="150"/>
      <c r="OGX61" s="151"/>
      <c r="OGY61" s="152"/>
      <c r="OGZ61" s="152"/>
      <c r="OHA61" s="153"/>
      <c r="OHB61" s="154"/>
      <c r="OHC61" s="150"/>
      <c r="OHD61" s="151"/>
      <c r="OHE61" s="152"/>
      <c r="OHF61" s="152"/>
      <c r="OHG61" s="153"/>
      <c r="OHH61" s="154"/>
      <c r="OHI61" s="150"/>
      <c r="OHJ61" s="151"/>
      <c r="OHK61" s="152"/>
      <c r="OHL61" s="152"/>
      <c r="OHM61" s="153"/>
      <c r="OHN61" s="154"/>
      <c r="OHO61" s="150"/>
      <c r="OHP61" s="151"/>
      <c r="OHQ61" s="152"/>
      <c r="OHR61" s="152"/>
      <c r="OHS61" s="153"/>
      <c r="OHT61" s="154"/>
      <c r="OHU61" s="150"/>
      <c r="OHV61" s="151"/>
      <c r="OHW61" s="152"/>
      <c r="OHX61" s="152"/>
      <c r="OHY61" s="153"/>
      <c r="OHZ61" s="154"/>
      <c r="OIA61" s="150"/>
      <c r="OIB61" s="151"/>
      <c r="OIC61" s="152"/>
      <c r="OID61" s="152"/>
      <c r="OIE61" s="153"/>
      <c r="OIF61" s="154"/>
      <c r="OIG61" s="150"/>
      <c r="OIH61" s="151"/>
      <c r="OII61" s="152"/>
      <c r="OIJ61" s="152"/>
      <c r="OIK61" s="153"/>
      <c r="OIL61" s="154"/>
      <c r="OIM61" s="150"/>
      <c r="OIN61" s="151"/>
      <c r="OIO61" s="152"/>
      <c r="OIP61" s="152"/>
      <c r="OIQ61" s="153"/>
      <c r="OIR61" s="154"/>
      <c r="OIS61" s="150"/>
      <c r="OIT61" s="151"/>
      <c r="OIU61" s="152"/>
      <c r="OIV61" s="152"/>
      <c r="OIW61" s="153"/>
      <c r="OIX61" s="154"/>
      <c r="OIY61" s="150"/>
      <c r="OIZ61" s="151"/>
      <c r="OJA61" s="152"/>
      <c r="OJB61" s="152"/>
      <c r="OJC61" s="153"/>
      <c r="OJD61" s="154"/>
      <c r="OJE61" s="150"/>
      <c r="OJF61" s="151"/>
      <c r="OJG61" s="152"/>
      <c r="OJH61" s="152"/>
      <c r="OJI61" s="153"/>
      <c r="OJJ61" s="154"/>
      <c r="OJK61" s="150"/>
      <c r="OJL61" s="151"/>
      <c r="OJM61" s="152"/>
      <c r="OJN61" s="152"/>
      <c r="OJO61" s="153"/>
      <c r="OJP61" s="154"/>
      <c r="OJQ61" s="150"/>
      <c r="OJR61" s="151"/>
      <c r="OJS61" s="152"/>
      <c r="OJT61" s="152"/>
      <c r="OJU61" s="153"/>
      <c r="OJV61" s="154"/>
      <c r="OJW61" s="150"/>
      <c r="OJX61" s="151"/>
      <c r="OJY61" s="152"/>
      <c r="OJZ61" s="152"/>
      <c r="OKA61" s="153"/>
      <c r="OKB61" s="154"/>
      <c r="OKC61" s="150"/>
      <c r="OKD61" s="151"/>
      <c r="OKE61" s="152"/>
      <c r="OKF61" s="152"/>
      <c r="OKG61" s="153"/>
      <c r="OKH61" s="154"/>
      <c r="OKI61" s="150"/>
      <c r="OKJ61" s="151"/>
      <c r="OKK61" s="152"/>
      <c r="OKL61" s="152"/>
      <c r="OKM61" s="153"/>
      <c r="OKN61" s="154"/>
      <c r="OKO61" s="150"/>
      <c r="OKP61" s="151"/>
      <c r="OKQ61" s="152"/>
      <c r="OKR61" s="152"/>
      <c r="OKS61" s="153"/>
      <c r="OKT61" s="154"/>
      <c r="OKU61" s="150"/>
      <c r="OKV61" s="151"/>
      <c r="OKW61" s="152"/>
      <c r="OKX61" s="152"/>
      <c r="OKY61" s="153"/>
      <c r="OKZ61" s="154"/>
      <c r="OLA61" s="150"/>
      <c r="OLB61" s="151"/>
      <c r="OLC61" s="152"/>
      <c r="OLD61" s="152"/>
      <c r="OLE61" s="153"/>
      <c r="OLF61" s="154"/>
      <c r="OLG61" s="150"/>
      <c r="OLH61" s="151"/>
      <c r="OLI61" s="152"/>
      <c r="OLJ61" s="152"/>
      <c r="OLK61" s="153"/>
      <c r="OLL61" s="154"/>
      <c r="OLM61" s="150"/>
      <c r="OLN61" s="151"/>
      <c r="OLO61" s="152"/>
      <c r="OLP61" s="152"/>
      <c r="OLQ61" s="153"/>
      <c r="OLR61" s="154"/>
      <c r="OLS61" s="150"/>
      <c r="OLT61" s="151"/>
      <c r="OLU61" s="152"/>
      <c r="OLV61" s="152"/>
      <c r="OLW61" s="153"/>
      <c r="OLX61" s="154"/>
      <c r="OLY61" s="150"/>
      <c r="OLZ61" s="151"/>
      <c r="OMA61" s="152"/>
      <c r="OMB61" s="152"/>
      <c r="OMC61" s="153"/>
      <c r="OMD61" s="154"/>
      <c r="OME61" s="150"/>
      <c r="OMF61" s="151"/>
      <c r="OMG61" s="152"/>
      <c r="OMH61" s="152"/>
      <c r="OMI61" s="153"/>
      <c r="OMJ61" s="154"/>
      <c r="OMK61" s="150"/>
      <c r="OML61" s="151"/>
      <c r="OMM61" s="152"/>
      <c r="OMN61" s="152"/>
      <c r="OMO61" s="153"/>
      <c r="OMP61" s="154"/>
      <c r="OMQ61" s="150"/>
      <c r="OMR61" s="151"/>
      <c r="OMS61" s="152"/>
      <c r="OMT61" s="152"/>
      <c r="OMU61" s="153"/>
      <c r="OMV61" s="154"/>
      <c r="OMW61" s="150"/>
      <c r="OMX61" s="151"/>
      <c r="OMY61" s="152"/>
      <c r="OMZ61" s="152"/>
      <c r="ONA61" s="153"/>
      <c r="ONB61" s="154"/>
      <c r="ONC61" s="150"/>
      <c r="OND61" s="151"/>
      <c r="ONE61" s="152"/>
      <c r="ONF61" s="152"/>
      <c r="ONG61" s="153"/>
      <c r="ONH61" s="154"/>
      <c r="ONI61" s="150"/>
      <c r="ONJ61" s="151"/>
      <c r="ONK61" s="152"/>
      <c r="ONL61" s="152"/>
      <c r="ONM61" s="153"/>
      <c r="ONN61" s="154"/>
      <c r="ONO61" s="150"/>
      <c r="ONP61" s="151"/>
      <c r="ONQ61" s="152"/>
      <c r="ONR61" s="152"/>
      <c r="ONS61" s="153"/>
      <c r="ONT61" s="154"/>
      <c r="ONU61" s="150"/>
      <c r="ONV61" s="151"/>
      <c r="ONW61" s="152"/>
      <c r="ONX61" s="152"/>
      <c r="ONY61" s="153"/>
      <c r="ONZ61" s="154"/>
      <c r="OOA61" s="150"/>
      <c r="OOB61" s="151"/>
      <c r="OOC61" s="152"/>
      <c r="OOD61" s="152"/>
      <c r="OOE61" s="153"/>
      <c r="OOF61" s="154"/>
      <c r="OOG61" s="150"/>
      <c r="OOH61" s="151"/>
      <c r="OOI61" s="152"/>
      <c r="OOJ61" s="152"/>
      <c r="OOK61" s="153"/>
      <c r="OOL61" s="154"/>
      <c r="OOM61" s="150"/>
      <c r="OON61" s="151"/>
      <c r="OOO61" s="152"/>
      <c r="OOP61" s="152"/>
      <c r="OOQ61" s="153"/>
      <c r="OOR61" s="154"/>
      <c r="OOS61" s="150"/>
      <c r="OOT61" s="151"/>
      <c r="OOU61" s="152"/>
      <c r="OOV61" s="152"/>
      <c r="OOW61" s="153"/>
      <c r="OOX61" s="154"/>
      <c r="OOY61" s="150"/>
      <c r="OOZ61" s="151"/>
      <c r="OPA61" s="152"/>
      <c r="OPB61" s="152"/>
      <c r="OPC61" s="153"/>
      <c r="OPD61" s="154"/>
      <c r="OPE61" s="150"/>
      <c r="OPF61" s="151"/>
      <c r="OPG61" s="152"/>
      <c r="OPH61" s="152"/>
      <c r="OPI61" s="153"/>
      <c r="OPJ61" s="154"/>
      <c r="OPK61" s="150"/>
      <c r="OPL61" s="151"/>
      <c r="OPM61" s="152"/>
      <c r="OPN61" s="152"/>
      <c r="OPO61" s="153"/>
      <c r="OPP61" s="154"/>
      <c r="OPQ61" s="150"/>
      <c r="OPR61" s="151"/>
      <c r="OPS61" s="152"/>
      <c r="OPT61" s="152"/>
      <c r="OPU61" s="153"/>
      <c r="OPV61" s="154"/>
      <c r="OPW61" s="150"/>
      <c r="OPX61" s="151"/>
      <c r="OPY61" s="152"/>
      <c r="OPZ61" s="152"/>
      <c r="OQA61" s="153"/>
      <c r="OQB61" s="154"/>
      <c r="OQC61" s="150"/>
      <c r="OQD61" s="151"/>
      <c r="OQE61" s="152"/>
      <c r="OQF61" s="152"/>
      <c r="OQG61" s="153"/>
      <c r="OQH61" s="154"/>
      <c r="OQI61" s="150"/>
      <c r="OQJ61" s="151"/>
      <c r="OQK61" s="152"/>
      <c r="OQL61" s="152"/>
      <c r="OQM61" s="153"/>
      <c r="OQN61" s="154"/>
      <c r="OQO61" s="150"/>
      <c r="OQP61" s="151"/>
      <c r="OQQ61" s="152"/>
      <c r="OQR61" s="152"/>
      <c r="OQS61" s="153"/>
      <c r="OQT61" s="154"/>
      <c r="OQU61" s="150"/>
      <c r="OQV61" s="151"/>
      <c r="OQW61" s="152"/>
      <c r="OQX61" s="152"/>
      <c r="OQY61" s="153"/>
      <c r="OQZ61" s="154"/>
      <c r="ORA61" s="150"/>
      <c r="ORB61" s="151"/>
      <c r="ORC61" s="152"/>
      <c r="ORD61" s="152"/>
      <c r="ORE61" s="153"/>
      <c r="ORF61" s="154"/>
      <c r="ORG61" s="150"/>
      <c r="ORH61" s="151"/>
      <c r="ORI61" s="152"/>
      <c r="ORJ61" s="152"/>
      <c r="ORK61" s="153"/>
      <c r="ORL61" s="154"/>
      <c r="ORM61" s="150"/>
      <c r="ORN61" s="151"/>
      <c r="ORO61" s="152"/>
      <c r="ORP61" s="152"/>
      <c r="ORQ61" s="153"/>
      <c r="ORR61" s="154"/>
      <c r="ORS61" s="150"/>
      <c r="ORT61" s="151"/>
      <c r="ORU61" s="152"/>
      <c r="ORV61" s="152"/>
      <c r="ORW61" s="153"/>
      <c r="ORX61" s="154"/>
      <c r="ORY61" s="150"/>
      <c r="ORZ61" s="151"/>
      <c r="OSA61" s="152"/>
      <c r="OSB61" s="152"/>
      <c r="OSC61" s="153"/>
      <c r="OSD61" s="154"/>
      <c r="OSE61" s="150"/>
      <c r="OSF61" s="151"/>
      <c r="OSG61" s="152"/>
      <c r="OSH61" s="152"/>
      <c r="OSI61" s="153"/>
      <c r="OSJ61" s="154"/>
      <c r="OSK61" s="150"/>
      <c r="OSL61" s="151"/>
      <c r="OSM61" s="152"/>
      <c r="OSN61" s="152"/>
      <c r="OSO61" s="153"/>
      <c r="OSP61" s="154"/>
      <c r="OSQ61" s="150"/>
      <c r="OSR61" s="151"/>
      <c r="OSS61" s="152"/>
      <c r="OST61" s="152"/>
      <c r="OSU61" s="153"/>
      <c r="OSV61" s="154"/>
      <c r="OSW61" s="150"/>
      <c r="OSX61" s="151"/>
      <c r="OSY61" s="152"/>
      <c r="OSZ61" s="152"/>
      <c r="OTA61" s="153"/>
      <c r="OTB61" s="154"/>
      <c r="OTC61" s="150"/>
      <c r="OTD61" s="151"/>
      <c r="OTE61" s="152"/>
      <c r="OTF61" s="152"/>
      <c r="OTG61" s="153"/>
      <c r="OTH61" s="154"/>
      <c r="OTI61" s="150"/>
      <c r="OTJ61" s="151"/>
      <c r="OTK61" s="152"/>
      <c r="OTL61" s="152"/>
      <c r="OTM61" s="153"/>
      <c r="OTN61" s="154"/>
      <c r="OTO61" s="150"/>
      <c r="OTP61" s="151"/>
      <c r="OTQ61" s="152"/>
      <c r="OTR61" s="152"/>
      <c r="OTS61" s="153"/>
      <c r="OTT61" s="154"/>
      <c r="OTU61" s="150"/>
      <c r="OTV61" s="151"/>
      <c r="OTW61" s="152"/>
      <c r="OTX61" s="152"/>
      <c r="OTY61" s="153"/>
      <c r="OTZ61" s="154"/>
      <c r="OUA61" s="150"/>
      <c r="OUB61" s="151"/>
      <c r="OUC61" s="152"/>
      <c r="OUD61" s="152"/>
      <c r="OUE61" s="153"/>
      <c r="OUF61" s="154"/>
      <c r="OUG61" s="150"/>
      <c r="OUH61" s="151"/>
      <c r="OUI61" s="152"/>
      <c r="OUJ61" s="152"/>
      <c r="OUK61" s="153"/>
      <c r="OUL61" s="154"/>
      <c r="OUM61" s="150"/>
      <c r="OUN61" s="151"/>
      <c r="OUO61" s="152"/>
      <c r="OUP61" s="152"/>
      <c r="OUQ61" s="153"/>
      <c r="OUR61" s="154"/>
      <c r="OUS61" s="150"/>
      <c r="OUT61" s="151"/>
      <c r="OUU61" s="152"/>
      <c r="OUV61" s="152"/>
      <c r="OUW61" s="153"/>
      <c r="OUX61" s="154"/>
      <c r="OUY61" s="150"/>
      <c r="OUZ61" s="151"/>
      <c r="OVA61" s="152"/>
      <c r="OVB61" s="152"/>
      <c r="OVC61" s="153"/>
      <c r="OVD61" s="154"/>
      <c r="OVE61" s="150"/>
      <c r="OVF61" s="151"/>
      <c r="OVG61" s="152"/>
      <c r="OVH61" s="152"/>
      <c r="OVI61" s="153"/>
      <c r="OVJ61" s="154"/>
      <c r="OVK61" s="150"/>
      <c r="OVL61" s="151"/>
      <c r="OVM61" s="152"/>
      <c r="OVN61" s="152"/>
      <c r="OVO61" s="153"/>
      <c r="OVP61" s="154"/>
      <c r="OVQ61" s="150"/>
      <c r="OVR61" s="151"/>
      <c r="OVS61" s="152"/>
      <c r="OVT61" s="152"/>
      <c r="OVU61" s="153"/>
      <c r="OVV61" s="154"/>
      <c r="OVW61" s="150"/>
      <c r="OVX61" s="151"/>
      <c r="OVY61" s="152"/>
      <c r="OVZ61" s="152"/>
      <c r="OWA61" s="153"/>
      <c r="OWB61" s="154"/>
      <c r="OWC61" s="150"/>
      <c r="OWD61" s="151"/>
      <c r="OWE61" s="152"/>
      <c r="OWF61" s="152"/>
      <c r="OWG61" s="153"/>
      <c r="OWH61" s="154"/>
      <c r="OWI61" s="150"/>
      <c r="OWJ61" s="151"/>
      <c r="OWK61" s="152"/>
      <c r="OWL61" s="152"/>
      <c r="OWM61" s="153"/>
      <c r="OWN61" s="154"/>
      <c r="OWO61" s="150"/>
      <c r="OWP61" s="151"/>
      <c r="OWQ61" s="152"/>
      <c r="OWR61" s="152"/>
      <c r="OWS61" s="153"/>
      <c r="OWT61" s="154"/>
      <c r="OWU61" s="150"/>
      <c r="OWV61" s="151"/>
      <c r="OWW61" s="152"/>
      <c r="OWX61" s="152"/>
      <c r="OWY61" s="153"/>
      <c r="OWZ61" s="154"/>
      <c r="OXA61" s="150"/>
      <c r="OXB61" s="151"/>
      <c r="OXC61" s="152"/>
      <c r="OXD61" s="152"/>
      <c r="OXE61" s="153"/>
      <c r="OXF61" s="154"/>
      <c r="OXG61" s="150"/>
      <c r="OXH61" s="151"/>
      <c r="OXI61" s="152"/>
      <c r="OXJ61" s="152"/>
      <c r="OXK61" s="153"/>
      <c r="OXL61" s="154"/>
      <c r="OXM61" s="150"/>
      <c r="OXN61" s="151"/>
      <c r="OXO61" s="152"/>
      <c r="OXP61" s="152"/>
      <c r="OXQ61" s="153"/>
      <c r="OXR61" s="154"/>
      <c r="OXS61" s="150"/>
      <c r="OXT61" s="151"/>
      <c r="OXU61" s="152"/>
      <c r="OXV61" s="152"/>
      <c r="OXW61" s="153"/>
      <c r="OXX61" s="154"/>
      <c r="OXY61" s="150"/>
      <c r="OXZ61" s="151"/>
      <c r="OYA61" s="152"/>
      <c r="OYB61" s="152"/>
      <c r="OYC61" s="153"/>
      <c r="OYD61" s="154"/>
      <c r="OYE61" s="150"/>
      <c r="OYF61" s="151"/>
      <c r="OYG61" s="152"/>
      <c r="OYH61" s="152"/>
      <c r="OYI61" s="153"/>
      <c r="OYJ61" s="154"/>
      <c r="OYK61" s="150"/>
      <c r="OYL61" s="151"/>
      <c r="OYM61" s="152"/>
      <c r="OYN61" s="152"/>
      <c r="OYO61" s="153"/>
      <c r="OYP61" s="154"/>
      <c r="OYQ61" s="150"/>
      <c r="OYR61" s="151"/>
      <c r="OYS61" s="152"/>
      <c r="OYT61" s="152"/>
      <c r="OYU61" s="153"/>
      <c r="OYV61" s="154"/>
      <c r="OYW61" s="150"/>
      <c r="OYX61" s="151"/>
      <c r="OYY61" s="152"/>
      <c r="OYZ61" s="152"/>
      <c r="OZA61" s="153"/>
      <c r="OZB61" s="154"/>
      <c r="OZC61" s="150"/>
      <c r="OZD61" s="151"/>
      <c r="OZE61" s="152"/>
      <c r="OZF61" s="152"/>
      <c r="OZG61" s="153"/>
      <c r="OZH61" s="154"/>
      <c r="OZI61" s="150"/>
      <c r="OZJ61" s="151"/>
      <c r="OZK61" s="152"/>
      <c r="OZL61" s="152"/>
      <c r="OZM61" s="153"/>
      <c r="OZN61" s="154"/>
      <c r="OZO61" s="150"/>
      <c r="OZP61" s="151"/>
      <c r="OZQ61" s="152"/>
      <c r="OZR61" s="152"/>
      <c r="OZS61" s="153"/>
      <c r="OZT61" s="154"/>
      <c r="OZU61" s="150"/>
      <c r="OZV61" s="151"/>
      <c r="OZW61" s="152"/>
      <c r="OZX61" s="152"/>
      <c r="OZY61" s="153"/>
      <c r="OZZ61" s="154"/>
      <c r="PAA61" s="150"/>
      <c r="PAB61" s="151"/>
      <c r="PAC61" s="152"/>
      <c r="PAD61" s="152"/>
      <c r="PAE61" s="153"/>
      <c r="PAF61" s="154"/>
      <c r="PAG61" s="150"/>
      <c r="PAH61" s="151"/>
      <c r="PAI61" s="152"/>
      <c r="PAJ61" s="152"/>
      <c r="PAK61" s="153"/>
      <c r="PAL61" s="154"/>
      <c r="PAM61" s="150"/>
      <c r="PAN61" s="151"/>
      <c r="PAO61" s="152"/>
      <c r="PAP61" s="152"/>
      <c r="PAQ61" s="153"/>
      <c r="PAR61" s="154"/>
      <c r="PAS61" s="150"/>
      <c r="PAT61" s="151"/>
      <c r="PAU61" s="152"/>
      <c r="PAV61" s="152"/>
      <c r="PAW61" s="153"/>
      <c r="PAX61" s="154"/>
      <c r="PAY61" s="150"/>
      <c r="PAZ61" s="151"/>
      <c r="PBA61" s="152"/>
      <c r="PBB61" s="152"/>
      <c r="PBC61" s="153"/>
      <c r="PBD61" s="154"/>
      <c r="PBE61" s="150"/>
      <c r="PBF61" s="151"/>
      <c r="PBG61" s="152"/>
      <c r="PBH61" s="152"/>
      <c r="PBI61" s="153"/>
      <c r="PBJ61" s="154"/>
      <c r="PBK61" s="150"/>
      <c r="PBL61" s="151"/>
      <c r="PBM61" s="152"/>
      <c r="PBN61" s="152"/>
      <c r="PBO61" s="153"/>
      <c r="PBP61" s="154"/>
      <c r="PBQ61" s="150"/>
      <c r="PBR61" s="151"/>
      <c r="PBS61" s="152"/>
      <c r="PBT61" s="152"/>
      <c r="PBU61" s="153"/>
      <c r="PBV61" s="154"/>
      <c r="PBW61" s="150"/>
      <c r="PBX61" s="151"/>
      <c r="PBY61" s="152"/>
      <c r="PBZ61" s="152"/>
      <c r="PCA61" s="153"/>
      <c r="PCB61" s="154"/>
      <c r="PCC61" s="150"/>
      <c r="PCD61" s="151"/>
      <c r="PCE61" s="152"/>
      <c r="PCF61" s="152"/>
      <c r="PCG61" s="153"/>
      <c r="PCH61" s="154"/>
      <c r="PCI61" s="150"/>
      <c r="PCJ61" s="151"/>
      <c r="PCK61" s="152"/>
      <c r="PCL61" s="152"/>
      <c r="PCM61" s="153"/>
      <c r="PCN61" s="154"/>
      <c r="PCO61" s="150"/>
      <c r="PCP61" s="151"/>
      <c r="PCQ61" s="152"/>
      <c r="PCR61" s="152"/>
      <c r="PCS61" s="153"/>
      <c r="PCT61" s="154"/>
      <c r="PCU61" s="150"/>
      <c r="PCV61" s="151"/>
      <c r="PCW61" s="152"/>
      <c r="PCX61" s="152"/>
      <c r="PCY61" s="153"/>
      <c r="PCZ61" s="154"/>
      <c r="PDA61" s="150"/>
      <c r="PDB61" s="151"/>
      <c r="PDC61" s="152"/>
      <c r="PDD61" s="152"/>
      <c r="PDE61" s="153"/>
      <c r="PDF61" s="154"/>
      <c r="PDG61" s="150"/>
      <c r="PDH61" s="151"/>
      <c r="PDI61" s="152"/>
      <c r="PDJ61" s="152"/>
      <c r="PDK61" s="153"/>
      <c r="PDL61" s="154"/>
      <c r="PDM61" s="150"/>
      <c r="PDN61" s="151"/>
      <c r="PDO61" s="152"/>
      <c r="PDP61" s="152"/>
      <c r="PDQ61" s="153"/>
      <c r="PDR61" s="154"/>
      <c r="PDS61" s="150"/>
      <c r="PDT61" s="151"/>
      <c r="PDU61" s="152"/>
      <c r="PDV61" s="152"/>
      <c r="PDW61" s="153"/>
      <c r="PDX61" s="154"/>
      <c r="PDY61" s="150"/>
      <c r="PDZ61" s="151"/>
      <c r="PEA61" s="152"/>
      <c r="PEB61" s="152"/>
      <c r="PEC61" s="153"/>
      <c r="PED61" s="154"/>
      <c r="PEE61" s="150"/>
      <c r="PEF61" s="151"/>
      <c r="PEG61" s="152"/>
      <c r="PEH61" s="152"/>
      <c r="PEI61" s="153"/>
      <c r="PEJ61" s="154"/>
      <c r="PEK61" s="150"/>
      <c r="PEL61" s="151"/>
      <c r="PEM61" s="152"/>
      <c r="PEN61" s="152"/>
      <c r="PEO61" s="153"/>
      <c r="PEP61" s="154"/>
      <c r="PEQ61" s="150"/>
      <c r="PER61" s="151"/>
      <c r="PES61" s="152"/>
      <c r="PET61" s="152"/>
      <c r="PEU61" s="153"/>
      <c r="PEV61" s="154"/>
      <c r="PEW61" s="150"/>
      <c r="PEX61" s="151"/>
      <c r="PEY61" s="152"/>
      <c r="PEZ61" s="152"/>
      <c r="PFA61" s="153"/>
      <c r="PFB61" s="154"/>
      <c r="PFC61" s="150"/>
      <c r="PFD61" s="151"/>
      <c r="PFE61" s="152"/>
      <c r="PFF61" s="152"/>
      <c r="PFG61" s="153"/>
      <c r="PFH61" s="154"/>
      <c r="PFI61" s="150"/>
      <c r="PFJ61" s="151"/>
      <c r="PFK61" s="152"/>
      <c r="PFL61" s="152"/>
      <c r="PFM61" s="153"/>
      <c r="PFN61" s="154"/>
      <c r="PFO61" s="150"/>
      <c r="PFP61" s="151"/>
      <c r="PFQ61" s="152"/>
      <c r="PFR61" s="152"/>
      <c r="PFS61" s="153"/>
      <c r="PFT61" s="154"/>
      <c r="PFU61" s="150"/>
      <c r="PFV61" s="151"/>
      <c r="PFW61" s="152"/>
      <c r="PFX61" s="152"/>
      <c r="PFY61" s="153"/>
      <c r="PFZ61" s="154"/>
      <c r="PGA61" s="150"/>
      <c r="PGB61" s="151"/>
      <c r="PGC61" s="152"/>
      <c r="PGD61" s="152"/>
      <c r="PGE61" s="153"/>
      <c r="PGF61" s="154"/>
      <c r="PGG61" s="150"/>
      <c r="PGH61" s="151"/>
      <c r="PGI61" s="152"/>
      <c r="PGJ61" s="152"/>
      <c r="PGK61" s="153"/>
      <c r="PGL61" s="154"/>
      <c r="PGM61" s="150"/>
      <c r="PGN61" s="151"/>
      <c r="PGO61" s="152"/>
      <c r="PGP61" s="152"/>
      <c r="PGQ61" s="153"/>
      <c r="PGR61" s="154"/>
      <c r="PGS61" s="150"/>
      <c r="PGT61" s="151"/>
      <c r="PGU61" s="152"/>
      <c r="PGV61" s="152"/>
      <c r="PGW61" s="153"/>
      <c r="PGX61" s="154"/>
      <c r="PGY61" s="150"/>
      <c r="PGZ61" s="151"/>
      <c r="PHA61" s="152"/>
      <c r="PHB61" s="152"/>
      <c r="PHC61" s="153"/>
      <c r="PHD61" s="154"/>
      <c r="PHE61" s="150"/>
      <c r="PHF61" s="151"/>
      <c r="PHG61" s="152"/>
      <c r="PHH61" s="152"/>
      <c r="PHI61" s="153"/>
      <c r="PHJ61" s="154"/>
      <c r="PHK61" s="150"/>
      <c r="PHL61" s="151"/>
      <c r="PHM61" s="152"/>
      <c r="PHN61" s="152"/>
      <c r="PHO61" s="153"/>
      <c r="PHP61" s="154"/>
      <c r="PHQ61" s="150"/>
      <c r="PHR61" s="151"/>
      <c r="PHS61" s="152"/>
      <c r="PHT61" s="152"/>
      <c r="PHU61" s="153"/>
      <c r="PHV61" s="154"/>
      <c r="PHW61" s="150"/>
      <c r="PHX61" s="151"/>
      <c r="PHY61" s="152"/>
      <c r="PHZ61" s="152"/>
      <c r="PIA61" s="153"/>
      <c r="PIB61" s="154"/>
      <c r="PIC61" s="150"/>
      <c r="PID61" s="151"/>
      <c r="PIE61" s="152"/>
      <c r="PIF61" s="152"/>
      <c r="PIG61" s="153"/>
      <c r="PIH61" s="154"/>
      <c r="PII61" s="150"/>
      <c r="PIJ61" s="151"/>
      <c r="PIK61" s="152"/>
      <c r="PIL61" s="152"/>
      <c r="PIM61" s="153"/>
      <c r="PIN61" s="154"/>
      <c r="PIO61" s="150"/>
      <c r="PIP61" s="151"/>
      <c r="PIQ61" s="152"/>
      <c r="PIR61" s="152"/>
      <c r="PIS61" s="153"/>
      <c r="PIT61" s="154"/>
      <c r="PIU61" s="150"/>
      <c r="PIV61" s="151"/>
      <c r="PIW61" s="152"/>
      <c r="PIX61" s="152"/>
      <c r="PIY61" s="153"/>
      <c r="PIZ61" s="154"/>
      <c r="PJA61" s="150"/>
      <c r="PJB61" s="151"/>
      <c r="PJC61" s="152"/>
      <c r="PJD61" s="152"/>
      <c r="PJE61" s="153"/>
      <c r="PJF61" s="154"/>
      <c r="PJG61" s="150"/>
      <c r="PJH61" s="151"/>
      <c r="PJI61" s="152"/>
      <c r="PJJ61" s="152"/>
      <c r="PJK61" s="153"/>
      <c r="PJL61" s="154"/>
      <c r="PJM61" s="150"/>
      <c r="PJN61" s="151"/>
      <c r="PJO61" s="152"/>
      <c r="PJP61" s="152"/>
      <c r="PJQ61" s="153"/>
      <c r="PJR61" s="154"/>
      <c r="PJS61" s="150"/>
      <c r="PJT61" s="151"/>
      <c r="PJU61" s="152"/>
      <c r="PJV61" s="152"/>
      <c r="PJW61" s="153"/>
      <c r="PJX61" s="154"/>
      <c r="PJY61" s="150"/>
      <c r="PJZ61" s="151"/>
      <c r="PKA61" s="152"/>
      <c r="PKB61" s="152"/>
      <c r="PKC61" s="153"/>
      <c r="PKD61" s="154"/>
      <c r="PKE61" s="150"/>
      <c r="PKF61" s="151"/>
      <c r="PKG61" s="152"/>
      <c r="PKH61" s="152"/>
      <c r="PKI61" s="153"/>
      <c r="PKJ61" s="154"/>
      <c r="PKK61" s="150"/>
      <c r="PKL61" s="151"/>
      <c r="PKM61" s="152"/>
      <c r="PKN61" s="152"/>
      <c r="PKO61" s="153"/>
      <c r="PKP61" s="154"/>
      <c r="PKQ61" s="150"/>
      <c r="PKR61" s="151"/>
      <c r="PKS61" s="152"/>
      <c r="PKT61" s="152"/>
      <c r="PKU61" s="153"/>
      <c r="PKV61" s="154"/>
      <c r="PKW61" s="150"/>
      <c r="PKX61" s="151"/>
      <c r="PKY61" s="152"/>
      <c r="PKZ61" s="152"/>
      <c r="PLA61" s="153"/>
      <c r="PLB61" s="154"/>
      <c r="PLC61" s="150"/>
      <c r="PLD61" s="151"/>
      <c r="PLE61" s="152"/>
      <c r="PLF61" s="152"/>
      <c r="PLG61" s="153"/>
      <c r="PLH61" s="154"/>
      <c r="PLI61" s="150"/>
      <c r="PLJ61" s="151"/>
      <c r="PLK61" s="152"/>
      <c r="PLL61" s="152"/>
      <c r="PLM61" s="153"/>
      <c r="PLN61" s="154"/>
      <c r="PLO61" s="150"/>
      <c r="PLP61" s="151"/>
      <c r="PLQ61" s="152"/>
      <c r="PLR61" s="152"/>
      <c r="PLS61" s="153"/>
      <c r="PLT61" s="154"/>
      <c r="PLU61" s="150"/>
      <c r="PLV61" s="151"/>
      <c r="PLW61" s="152"/>
      <c r="PLX61" s="152"/>
      <c r="PLY61" s="153"/>
      <c r="PLZ61" s="154"/>
      <c r="PMA61" s="150"/>
      <c r="PMB61" s="151"/>
      <c r="PMC61" s="152"/>
      <c r="PMD61" s="152"/>
      <c r="PME61" s="153"/>
      <c r="PMF61" s="154"/>
      <c r="PMG61" s="150"/>
      <c r="PMH61" s="151"/>
      <c r="PMI61" s="152"/>
      <c r="PMJ61" s="152"/>
      <c r="PMK61" s="153"/>
      <c r="PML61" s="154"/>
      <c r="PMM61" s="150"/>
      <c r="PMN61" s="151"/>
      <c r="PMO61" s="152"/>
      <c r="PMP61" s="152"/>
      <c r="PMQ61" s="153"/>
      <c r="PMR61" s="154"/>
      <c r="PMS61" s="150"/>
      <c r="PMT61" s="151"/>
      <c r="PMU61" s="152"/>
      <c r="PMV61" s="152"/>
      <c r="PMW61" s="153"/>
      <c r="PMX61" s="154"/>
      <c r="PMY61" s="150"/>
      <c r="PMZ61" s="151"/>
      <c r="PNA61" s="152"/>
      <c r="PNB61" s="152"/>
      <c r="PNC61" s="153"/>
      <c r="PND61" s="154"/>
      <c r="PNE61" s="150"/>
      <c r="PNF61" s="151"/>
      <c r="PNG61" s="152"/>
      <c r="PNH61" s="152"/>
      <c r="PNI61" s="153"/>
      <c r="PNJ61" s="154"/>
      <c r="PNK61" s="150"/>
      <c r="PNL61" s="151"/>
      <c r="PNM61" s="152"/>
      <c r="PNN61" s="152"/>
      <c r="PNO61" s="153"/>
      <c r="PNP61" s="154"/>
      <c r="PNQ61" s="150"/>
      <c r="PNR61" s="151"/>
      <c r="PNS61" s="152"/>
      <c r="PNT61" s="152"/>
      <c r="PNU61" s="153"/>
      <c r="PNV61" s="154"/>
      <c r="PNW61" s="150"/>
      <c r="PNX61" s="151"/>
      <c r="PNY61" s="152"/>
      <c r="PNZ61" s="152"/>
      <c r="POA61" s="153"/>
      <c r="POB61" s="154"/>
      <c r="POC61" s="150"/>
      <c r="POD61" s="151"/>
      <c r="POE61" s="152"/>
      <c r="POF61" s="152"/>
      <c r="POG61" s="153"/>
      <c r="POH61" s="154"/>
      <c r="POI61" s="150"/>
      <c r="POJ61" s="151"/>
      <c r="POK61" s="152"/>
      <c r="POL61" s="152"/>
      <c r="POM61" s="153"/>
      <c r="PON61" s="154"/>
      <c r="POO61" s="150"/>
      <c r="POP61" s="151"/>
      <c r="POQ61" s="152"/>
      <c r="POR61" s="152"/>
      <c r="POS61" s="153"/>
      <c r="POT61" s="154"/>
      <c r="POU61" s="150"/>
      <c r="POV61" s="151"/>
      <c r="POW61" s="152"/>
      <c r="POX61" s="152"/>
      <c r="POY61" s="153"/>
      <c r="POZ61" s="154"/>
      <c r="PPA61" s="150"/>
      <c r="PPB61" s="151"/>
      <c r="PPC61" s="152"/>
      <c r="PPD61" s="152"/>
      <c r="PPE61" s="153"/>
      <c r="PPF61" s="154"/>
      <c r="PPG61" s="150"/>
      <c r="PPH61" s="151"/>
      <c r="PPI61" s="152"/>
      <c r="PPJ61" s="152"/>
      <c r="PPK61" s="153"/>
      <c r="PPL61" s="154"/>
      <c r="PPM61" s="150"/>
      <c r="PPN61" s="151"/>
      <c r="PPO61" s="152"/>
      <c r="PPP61" s="152"/>
      <c r="PPQ61" s="153"/>
      <c r="PPR61" s="154"/>
      <c r="PPS61" s="150"/>
      <c r="PPT61" s="151"/>
      <c r="PPU61" s="152"/>
      <c r="PPV61" s="152"/>
      <c r="PPW61" s="153"/>
      <c r="PPX61" s="154"/>
      <c r="PPY61" s="150"/>
      <c r="PPZ61" s="151"/>
      <c r="PQA61" s="152"/>
      <c r="PQB61" s="152"/>
      <c r="PQC61" s="153"/>
      <c r="PQD61" s="154"/>
      <c r="PQE61" s="150"/>
      <c r="PQF61" s="151"/>
      <c r="PQG61" s="152"/>
      <c r="PQH61" s="152"/>
      <c r="PQI61" s="153"/>
      <c r="PQJ61" s="154"/>
      <c r="PQK61" s="150"/>
      <c r="PQL61" s="151"/>
      <c r="PQM61" s="152"/>
      <c r="PQN61" s="152"/>
      <c r="PQO61" s="153"/>
      <c r="PQP61" s="154"/>
      <c r="PQQ61" s="150"/>
      <c r="PQR61" s="151"/>
      <c r="PQS61" s="152"/>
      <c r="PQT61" s="152"/>
      <c r="PQU61" s="153"/>
      <c r="PQV61" s="154"/>
      <c r="PQW61" s="150"/>
      <c r="PQX61" s="151"/>
      <c r="PQY61" s="152"/>
      <c r="PQZ61" s="152"/>
      <c r="PRA61" s="153"/>
      <c r="PRB61" s="154"/>
      <c r="PRC61" s="150"/>
      <c r="PRD61" s="151"/>
      <c r="PRE61" s="152"/>
      <c r="PRF61" s="152"/>
      <c r="PRG61" s="153"/>
      <c r="PRH61" s="154"/>
      <c r="PRI61" s="150"/>
      <c r="PRJ61" s="151"/>
      <c r="PRK61" s="152"/>
      <c r="PRL61" s="152"/>
      <c r="PRM61" s="153"/>
      <c r="PRN61" s="154"/>
      <c r="PRO61" s="150"/>
      <c r="PRP61" s="151"/>
      <c r="PRQ61" s="152"/>
      <c r="PRR61" s="152"/>
      <c r="PRS61" s="153"/>
      <c r="PRT61" s="154"/>
      <c r="PRU61" s="150"/>
      <c r="PRV61" s="151"/>
      <c r="PRW61" s="152"/>
      <c r="PRX61" s="152"/>
      <c r="PRY61" s="153"/>
      <c r="PRZ61" s="154"/>
      <c r="PSA61" s="150"/>
      <c r="PSB61" s="151"/>
      <c r="PSC61" s="152"/>
      <c r="PSD61" s="152"/>
      <c r="PSE61" s="153"/>
      <c r="PSF61" s="154"/>
      <c r="PSG61" s="150"/>
      <c r="PSH61" s="151"/>
      <c r="PSI61" s="152"/>
      <c r="PSJ61" s="152"/>
      <c r="PSK61" s="153"/>
      <c r="PSL61" s="154"/>
      <c r="PSM61" s="150"/>
      <c r="PSN61" s="151"/>
      <c r="PSO61" s="152"/>
      <c r="PSP61" s="152"/>
      <c r="PSQ61" s="153"/>
      <c r="PSR61" s="154"/>
      <c r="PSS61" s="150"/>
      <c r="PST61" s="151"/>
      <c r="PSU61" s="152"/>
      <c r="PSV61" s="152"/>
      <c r="PSW61" s="153"/>
      <c r="PSX61" s="154"/>
      <c r="PSY61" s="150"/>
      <c r="PSZ61" s="151"/>
      <c r="PTA61" s="152"/>
      <c r="PTB61" s="152"/>
      <c r="PTC61" s="153"/>
      <c r="PTD61" s="154"/>
      <c r="PTE61" s="150"/>
      <c r="PTF61" s="151"/>
      <c r="PTG61" s="152"/>
      <c r="PTH61" s="152"/>
      <c r="PTI61" s="153"/>
      <c r="PTJ61" s="154"/>
      <c r="PTK61" s="150"/>
      <c r="PTL61" s="151"/>
      <c r="PTM61" s="152"/>
      <c r="PTN61" s="152"/>
      <c r="PTO61" s="153"/>
      <c r="PTP61" s="154"/>
      <c r="PTQ61" s="150"/>
      <c r="PTR61" s="151"/>
      <c r="PTS61" s="152"/>
      <c r="PTT61" s="152"/>
      <c r="PTU61" s="153"/>
      <c r="PTV61" s="154"/>
      <c r="PTW61" s="150"/>
      <c r="PTX61" s="151"/>
      <c r="PTY61" s="152"/>
      <c r="PTZ61" s="152"/>
      <c r="PUA61" s="153"/>
      <c r="PUB61" s="154"/>
      <c r="PUC61" s="150"/>
      <c r="PUD61" s="151"/>
      <c r="PUE61" s="152"/>
      <c r="PUF61" s="152"/>
      <c r="PUG61" s="153"/>
      <c r="PUH61" s="154"/>
      <c r="PUI61" s="150"/>
      <c r="PUJ61" s="151"/>
      <c r="PUK61" s="152"/>
      <c r="PUL61" s="152"/>
      <c r="PUM61" s="153"/>
      <c r="PUN61" s="154"/>
      <c r="PUO61" s="150"/>
      <c r="PUP61" s="151"/>
      <c r="PUQ61" s="152"/>
      <c r="PUR61" s="152"/>
      <c r="PUS61" s="153"/>
      <c r="PUT61" s="154"/>
      <c r="PUU61" s="150"/>
      <c r="PUV61" s="151"/>
      <c r="PUW61" s="152"/>
      <c r="PUX61" s="152"/>
      <c r="PUY61" s="153"/>
      <c r="PUZ61" s="154"/>
      <c r="PVA61" s="150"/>
      <c r="PVB61" s="151"/>
      <c r="PVC61" s="152"/>
      <c r="PVD61" s="152"/>
      <c r="PVE61" s="153"/>
      <c r="PVF61" s="154"/>
      <c r="PVG61" s="150"/>
      <c r="PVH61" s="151"/>
      <c r="PVI61" s="152"/>
      <c r="PVJ61" s="152"/>
      <c r="PVK61" s="153"/>
      <c r="PVL61" s="154"/>
      <c r="PVM61" s="150"/>
      <c r="PVN61" s="151"/>
      <c r="PVO61" s="152"/>
      <c r="PVP61" s="152"/>
      <c r="PVQ61" s="153"/>
      <c r="PVR61" s="154"/>
      <c r="PVS61" s="150"/>
      <c r="PVT61" s="151"/>
      <c r="PVU61" s="152"/>
      <c r="PVV61" s="152"/>
      <c r="PVW61" s="153"/>
      <c r="PVX61" s="154"/>
      <c r="PVY61" s="150"/>
      <c r="PVZ61" s="151"/>
      <c r="PWA61" s="152"/>
      <c r="PWB61" s="152"/>
      <c r="PWC61" s="153"/>
      <c r="PWD61" s="154"/>
      <c r="PWE61" s="150"/>
      <c r="PWF61" s="151"/>
      <c r="PWG61" s="152"/>
      <c r="PWH61" s="152"/>
      <c r="PWI61" s="153"/>
      <c r="PWJ61" s="154"/>
      <c r="PWK61" s="150"/>
      <c r="PWL61" s="151"/>
      <c r="PWM61" s="152"/>
      <c r="PWN61" s="152"/>
      <c r="PWO61" s="153"/>
      <c r="PWP61" s="154"/>
      <c r="PWQ61" s="150"/>
      <c r="PWR61" s="151"/>
      <c r="PWS61" s="152"/>
      <c r="PWT61" s="152"/>
      <c r="PWU61" s="153"/>
      <c r="PWV61" s="154"/>
      <c r="PWW61" s="150"/>
      <c r="PWX61" s="151"/>
      <c r="PWY61" s="152"/>
      <c r="PWZ61" s="152"/>
      <c r="PXA61" s="153"/>
      <c r="PXB61" s="154"/>
      <c r="PXC61" s="150"/>
      <c r="PXD61" s="151"/>
      <c r="PXE61" s="152"/>
      <c r="PXF61" s="152"/>
      <c r="PXG61" s="153"/>
      <c r="PXH61" s="154"/>
      <c r="PXI61" s="150"/>
      <c r="PXJ61" s="151"/>
      <c r="PXK61" s="152"/>
      <c r="PXL61" s="152"/>
      <c r="PXM61" s="153"/>
      <c r="PXN61" s="154"/>
      <c r="PXO61" s="150"/>
      <c r="PXP61" s="151"/>
      <c r="PXQ61" s="152"/>
      <c r="PXR61" s="152"/>
      <c r="PXS61" s="153"/>
      <c r="PXT61" s="154"/>
      <c r="PXU61" s="150"/>
      <c r="PXV61" s="151"/>
      <c r="PXW61" s="152"/>
      <c r="PXX61" s="152"/>
      <c r="PXY61" s="153"/>
      <c r="PXZ61" s="154"/>
      <c r="PYA61" s="150"/>
      <c r="PYB61" s="151"/>
      <c r="PYC61" s="152"/>
      <c r="PYD61" s="152"/>
      <c r="PYE61" s="153"/>
      <c r="PYF61" s="154"/>
      <c r="PYG61" s="150"/>
      <c r="PYH61" s="151"/>
      <c r="PYI61" s="152"/>
      <c r="PYJ61" s="152"/>
      <c r="PYK61" s="153"/>
      <c r="PYL61" s="154"/>
      <c r="PYM61" s="150"/>
      <c r="PYN61" s="151"/>
      <c r="PYO61" s="152"/>
      <c r="PYP61" s="152"/>
      <c r="PYQ61" s="153"/>
      <c r="PYR61" s="154"/>
      <c r="PYS61" s="150"/>
      <c r="PYT61" s="151"/>
      <c r="PYU61" s="152"/>
      <c r="PYV61" s="152"/>
      <c r="PYW61" s="153"/>
      <c r="PYX61" s="154"/>
      <c r="PYY61" s="150"/>
      <c r="PYZ61" s="151"/>
      <c r="PZA61" s="152"/>
      <c r="PZB61" s="152"/>
      <c r="PZC61" s="153"/>
      <c r="PZD61" s="154"/>
      <c r="PZE61" s="150"/>
      <c r="PZF61" s="151"/>
      <c r="PZG61" s="152"/>
      <c r="PZH61" s="152"/>
      <c r="PZI61" s="153"/>
      <c r="PZJ61" s="154"/>
      <c r="PZK61" s="150"/>
      <c r="PZL61" s="151"/>
      <c r="PZM61" s="152"/>
      <c r="PZN61" s="152"/>
      <c r="PZO61" s="153"/>
      <c r="PZP61" s="154"/>
      <c r="PZQ61" s="150"/>
      <c r="PZR61" s="151"/>
      <c r="PZS61" s="152"/>
      <c r="PZT61" s="152"/>
      <c r="PZU61" s="153"/>
      <c r="PZV61" s="154"/>
      <c r="PZW61" s="150"/>
      <c r="PZX61" s="151"/>
      <c r="PZY61" s="152"/>
      <c r="PZZ61" s="152"/>
      <c r="QAA61" s="153"/>
      <c r="QAB61" s="154"/>
      <c r="QAC61" s="150"/>
      <c r="QAD61" s="151"/>
      <c r="QAE61" s="152"/>
      <c r="QAF61" s="152"/>
      <c r="QAG61" s="153"/>
      <c r="QAH61" s="154"/>
      <c r="QAI61" s="150"/>
      <c r="QAJ61" s="151"/>
      <c r="QAK61" s="152"/>
      <c r="QAL61" s="152"/>
      <c r="QAM61" s="153"/>
      <c r="QAN61" s="154"/>
      <c r="QAO61" s="150"/>
      <c r="QAP61" s="151"/>
      <c r="QAQ61" s="152"/>
      <c r="QAR61" s="152"/>
      <c r="QAS61" s="153"/>
      <c r="QAT61" s="154"/>
      <c r="QAU61" s="150"/>
      <c r="QAV61" s="151"/>
      <c r="QAW61" s="152"/>
      <c r="QAX61" s="152"/>
      <c r="QAY61" s="153"/>
      <c r="QAZ61" s="154"/>
      <c r="QBA61" s="150"/>
      <c r="QBB61" s="151"/>
      <c r="QBC61" s="152"/>
      <c r="QBD61" s="152"/>
      <c r="QBE61" s="153"/>
      <c r="QBF61" s="154"/>
      <c r="QBG61" s="150"/>
      <c r="QBH61" s="151"/>
      <c r="QBI61" s="152"/>
      <c r="QBJ61" s="152"/>
      <c r="QBK61" s="153"/>
      <c r="QBL61" s="154"/>
      <c r="QBM61" s="150"/>
      <c r="QBN61" s="151"/>
      <c r="QBO61" s="152"/>
      <c r="QBP61" s="152"/>
      <c r="QBQ61" s="153"/>
      <c r="QBR61" s="154"/>
      <c r="QBS61" s="150"/>
      <c r="QBT61" s="151"/>
      <c r="QBU61" s="152"/>
      <c r="QBV61" s="152"/>
      <c r="QBW61" s="153"/>
      <c r="QBX61" s="154"/>
      <c r="QBY61" s="150"/>
      <c r="QBZ61" s="151"/>
      <c r="QCA61" s="152"/>
      <c r="QCB61" s="152"/>
      <c r="QCC61" s="153"/>
      <c r="QCD61" s="154"/>
      <c r="QCE61" s="150"/>
      <c r="QCF61" s="151"/>
      <c r="QCG61" s="152"/>
      <c r="QCH61" s="152"/>
      <c r="QCI61" s="153"/>
      <c r="QCJ61" s="154"/>
      <c r="QCK61" s="150"/>
      <c r="QCL61" s="151"/>
      <c r="QCM61" s="152"/>
      <c r="QCN61" s="152"/>
      <c r="QCO61" s="153"/>
      <c r="QCP61" s="154"/>
      <c r="QCQ61" s="150"/>
      <c r="QCR61" s="151"/>
      <c r="QCS61" s="152"/>
      <c r="QCT61" s="152"/>
      <c r="QCU61" s="153"/>
      <c r="QCV61" s="154"/>
      <c r="QCW61" s="150"/>
      <c r="QCX61" s="151"/>
      <c r="QCY61" s="152"/>
      <c r="QCZ61" s="152"/>
      <c r="QDA61" s="153"/>
      <c r="QDB61" s="154"/>
      <c r="QDC61" s="150"/>
      <c r="QDD61" s="151"/>
      <c r="QDE61" s="152"/>
      <c r="QDF61" s="152"/>
      <c r="QDG61" s="153"/>
      <c r="QDH61" s="154"/>
      <c r="QDI61" s="150"/>
      <c r="QDJ61" s="151"/>
      <c r="QDK61" s="152"/>
      <c r="QDL61" s="152"/>
      <c r="QDM61" s="153"/>
      <c r="QDN61" s="154"/>
      <c r="QDO61" s="150"/>
      <c r="QDP61" s="151"/>
      <c r="QDQ61" s="152"/>
      <c r="QDR61" s="152"/>
      <c r="QDS61" s="153"/>
      <c r="QDT61" s="154"/>
      <c r="QDU61" s="150"/>
      <c r="QDV61" s="151"/>
      <c r="QDW61" s="152"/>
      <c r="QDX61" s="152"/>
      <c r="QDY61" s="153"/>
      <c r="QDZ61" s="154"/>
      <c r="QEA61" s="150"/>
      <c r="QEB61" s="151"/>
      <c r="QEC61" s="152"/>
      <c r="QED61" s="152"/>
      <c r="QEE61" s="153"/>
      <c r="QEF61" s="154"/>
      <c r="QEG61" s="150"/>
      <c r="QEH61" s="151"/>
      <c r="QEI61" s="152"/>
      <c r="QEJ61" s="152"/>
      <c r="QEK61" s="153"/>
      <c r="QEL61" s="154"/>
      <c r="QEM61" s="150"/>
      <c r="QEN61" s="151"/>
      <c r="QEO61" s="152"/>
      <c r="QEP61" s="152"/>
      <c r="QEQ61" s="153"/>
      <c r="QER61" s="154"/>
      <c r="QES61" s="150"/>
      <c r="QET61" s="151"/>
      <c r="QEU61" s="152"/>
      <c r="QEV61" s="152"/>
      <c r="QEW61" s="153"/>
      <c r="QEX61" s="154"/>
      <c r="QEY61" s="150"/>
      <c r="QEZ61" s="151"/>
      <c r="QFA61" s="152"/>
      <c r="QFB61" s="152"/>
      <c r="QFC61" s="153"/>
      <c r="QFD61" s="154"/>
      <c r="QFE61" s="150"/>
      <c r="QFF61" s="151"/>
      <c r="QFG61" s="152"/>
      <c r="QFH61" s="152"/>
      <c r="QFI61" s="153"/>
      <c r="QFJ61" s="154"/>
      <c r="QFK61" s="150"/>
      <c r="QFL61" s="151"/>
      <c r="QFM61" s="152"/>
      <c r="QFN61" s="152"/>
      <c r="QFO61" s="153"/>
      <c r="QFP61" s="154"/>
      <c r="QFQ61" s="150"/>
      <c r="QFR61" s="151"/>
      <c r="QFS61" s="152"/>
      <c r="QFT61" s="152"/>
      <c r="QFU61" s="153"/>
      <c r="QFV61" s="154"/>
      <c r="QFW61" s="150"/>
      <c r="QFX61" s="151"/>
      <c r="QFY61" s="152"/>
      <c r="QFZ61" s="152"/>
      <c r="QGA61" s="153"/>
      <c r="QGB61" s="154"/>
      <c r="QGC61" s="150"/>
      <c r="QGD61" s="151"/>
      <c r="QGE61" s="152"/>
      <c r="QGF61" s="152"/>
      <c r="QGG61" s="153"/>
      <c r="QGH61" s="154"/>
      <c r="QGI61" s="150"/>
      <c r="QGJ61" s="151"/>
      <c r="QGK61" s="152"/>
      <c r="QGL61" s="152"/>
      <c r="QGM61" s="153"/>
      <c r="QGN61" s="154"/>
      <c r="QGO61" s="150"/>
      <c r="QGP61" s="151"/>
      <c r="QGQ61" s="152"/>
      <c r="QGR61" s="152"/>
      <c r="QGS61" s="153"/>
      <c r="QGT61" s="154"/>
      <c r="QGU61" s="150"/>
      <c r="QGV61" s="151"/>
      <c r="QGW61" s="152"/>
      <c r="QGX61" s="152"/>
      <c r="QGY61" s="153"/>
      <c r="QGZ61" s="154"/>
      <c r="QHA61" s="150"/>
      <c r="QHB61" s="151"/>
      <c r="QHC61" s="152"/>
      <c r="QHD61" s="152"/>
      <c r="QHE61" s="153"/>
      <c r="QHF61" s="154"/>
      <c r="QHG61" s="150"/>
      <c r="QHH61" s="151"/>
      <c r="QHI61" s="152"/>
      <c r="QHJ61" s="152"/>
      <c r="QHK61" s="153"/>
      <c r="QHL61" s="154"/>
      <c r="QHM61" s="150"/>
      <c r="QHN61" s="151"/>
      <c r="QHO61" s="152"/>
      <c r="QHP61" s="152"/>
      <c r="QHQ61" s="153"/>
      <c r="QHR61" s="154"/>
      <c r="QHS61" s="150"/>
      <c r="QHT61" s="151"/>
      <c r="QHU61" s="152"/>
      <c r="QHV61" s="152"/>
      <c r="QHW61" s="153"/>
      <c r="QHX61" s="154"/>
      <c r="QHY61" s="150"/>
      <c r="QHZ61" s="151"/>
      <c r="QIA61" s="152"/>
      <c r="QIB61" s="152"/>
      <c r="QIC61" s="153"/>
      <c r="QID61" s="154"/>
      <c r="QIE61" s="150"/>
      <c r="QIF61" s="151"/>
      <c r="QIG61" s="152"/>
      <c r="QIH61" s="152"/>
      <c r="QII61" s="153"/>
      <c r="QIJ61" s="154"/>
      <c r="QIK61" s="150"/>
      <c r="QIL61" s="151"/>
      <c r="QIM61" s="152"/>
      <c r="QIN61" s="152"/>
      <c r="QIO61" s="153"/>
      <c r="QIP61" s="154"/>
      <c r="QIQ61" s="150"/>
      <c r="QIR61" s="151"/>
      <c r="QIS61" s="152"/>
      <c r="QIT61" s="152"/>
      <c r="QIU61" s="153"/>
      <c r="QIV61" s="154"/>
      <c r="QIW61" s="150"/>
      <c r="QIX61" s="151"/>
      <c r="QIY61" s="152"/>
      <c r="QIZ61" s="152"/>
      <c r="QJA61" s="153"/>
      <c r="QJB61" s="154"/>
      <c r="QJC61" s="150"/>
      <c r="QJD61" s="151"/>
      <c r="QJE61" s="152"/>
      <c r="QJF61" s="152"/>
      <c r="QJG61" s="153"/>
      <c r="QJH61" s="154"/>
      <c r="QJI61" s="150"/>
      <c r="QJJ61" s="151"/>
      <c r="QJK61" s="152"/>
      <c r="QJL61" s="152"/>
      <c r="QJM61" s="153"/>
      <c r="QJN61" s="154"/>
      <c r="QJO61" s="150"/>
      <c r="QJP61" s="151"/>
      <c r="QJQ61" s="152"/>
      <c r="QJR61" s="152"/>
      <c r="QJS61" s="153"/>
      <c r="QJT61" s="154"/>
      <c r="QJU61" s="150"/>
      <c r="QJV61" s="151"/>
      <c r="QJW61" s="152"/>
      <c r="QJX61" s="152"/>
      <c r="QJY61" s="153"/>
      <c r="QJZ61" s="154"/>
      <c r="QKA61" s="150"/>
      <c r="QKB61" s="151"/>
      <c r="QKC61" s="152"/>
      <c r="QKD61" s="152"/>
      <c r="QKE61" s="153"/>
      <c r="QKF61" s="154"/>
      <c r="QKG61" s="150"/>
      <c r="QKH61" s="151"/>
      <c r="QKI61" s="152"/>
      <c r="QKJ61" s="152"/>
      <c r="QKK61" s="153"/>
      <c r="QKL61" s="154"/>
      <c r="QKM61" s="150"/>
      <c r="QKN61" s="151"/>
      <c r="QKO61" s="152"/>
      <c r="QKP61" s="152"/>
      <c r="QKQ61" s="153"/>
      <c r="QKR61" s="154"/>
      <c r="QKS61" s="150"/>
      <c r="QKT61" s="151"/>
      <c r="QKU61" s="152"/>
      <c r="QKV61" s="152"/>
      <c r="QKW61" s="153"/>
      <c r="QKX61" s="154"/>
      <c r="QKY61" s="150"/>
      <c r="QKZ61" s="151"/>
      <c r="QLA61" s="152"/>
      <c r="QLB61" s="152"/>
      <c r="QLC61" s="153"/>
      <c r="QLD61" s="154"/>
      <c r="QLE61" s="150"/>
      <c r="QLF61" s="151"/>
      <c r="QLG61" s="152"/>
      <c r="QLH61" s="152"/>
      <c r="QLI61" s="153"/>
      <c r="QLJ61" s="154"/>
      <c r="QLK61" s="150"/>
      <c r="QLL61" s="151"/>
      <c r="QLM61" s="152"/>
      <c r="QLN61" s="152"/>
      <c r="QLO61" s="153"/>
      <c r="QLP61" s="154"/>
      <c r="QLQ61" s="150"/>
      <c r="QLR61" s="151"/>
      <c r="QLS61" s="152"/>
      <c r="QLT61" s="152"/>
      <c r="QLU61" s="153"/>
      <c r="QLV61" s="154"/>
      <c r="QLW61" s="150"/>
      <c r="QLX61" s="151"/>
      <c r="QLY61" s="152"/>
      <c r="QLZ61" s="152"/>
      <c r="QMA61" s="153"/>
      <c r="QMB61" s="154"/>
      <c r="QMC61" s="150"/>
      <c r="QMD61" s="151"/>
      <c r="QME61" s="152"/>
      <c r="QMF61" s="152"/>
      <c r="QMG61" s="153"/>
      <c r="QMH61" s="154"/>
      <c r="QMI61" s="150"/>
      <c r="QMJ61" s="151"/>
      <c r="QMK61" s="152"/>
      <c r="QML61" s="152"/>
      <c r="QMM61" s="153"/>
      <c r="QMN61" s="154"/>
      <c r="QMO61" s="150"/>
      <c r="QMP61" s="151"/>
      <c r="QMQ61" s="152"/>
      <c r="QMR61" s="152"/>
      <c r="QMS61" s="153"/>
      <c r="QMT61" s="154"/>
      <c r="QMU61" s="150"/>
      <c r="QMV61" s="151"/>
      <c r="QMW61" s="152"/>
      <c r="QMX61" s="152"/>
      <c r="QMY61" s="153"/>
      <c r="QMZ61" s="154"/>
      <c r="QNA61" s="150"/>
      <c r="QNB61" s="151"/>
      <c r="QNC61" s="152"/>
      <c r="QND61" s="152"/>
      <c r="QNE61" s="153"/>
      <c r="QNF61" s="154"/>
      <c r="QNG61" s="150"/>
      <c r="QNH61" s="151"/>
      <c r="QNI61" s="152"/>
      <c r="QNJ61" s="152"/>
      <c r="QNK61" s="153"/>
      <c r="QNL61" s="154"/>
      <c r="QNM61" s="150"/>
      <c r="QNN61" s="151"/>
      <c r="QNO61" s="152"/>
      <c r="QNP61" s="152"/>
      <c r="QNQ61" s="153"/>
      <c r="QNR61" s="154"/>
      <c r="QNS61" s="150"/>
      <c r="QNT61" s="151"/>
      <c r="QNU61" s="152"/>
      <c r="QNV61" s="152"/>
      <c r="QNW61" s="153"/>
      <c r="QNX61" s="154"/>
      <c r="QNY61" s="150"/>
      <c r="QNZ61" s="151"/>
      <c r="QOA61" s="152"/>
      <c r="QOB61" s="152"/>
      <c r="QOC61" s="153"/>
      <c r="QOD61" s="154"/>
      <c r="QOE61" s="150"/>
      <c r="QOF61" s="151"/>
      <c r="QOG61" s="152"/>
      <c r="QOH61" s="152"/>
      <c r="QOI61" s="153"/>
      <c r="QOJ61" s="154"/>
      <c r="QOK61" s="150"/>
      <c r="QOL61" s="151"/>
      <c r="QOM61" s="152"/>
      <c r="QON61" s="152"/>
      <c r="QOO61" s="153"/>
      <c r="QOP61" s="154"/>
      <c r="QOQ61" s="150"/>
      <c r="QOR61" s="151"/>
      <c r="QOS61" s="152"/>
      <c r="QOT61" s="152"/>
      <c r="QOU61" s="153"/>
      <c r="QOV61" s="154"/>
      <c r="QOW61" s="150"/>
      <c r="QOX61" s="151"/>
      <c r="QOY61" s="152"/>
      <c r="QOZ61" s="152"/>
      <c r="QPA61" s="153"/>
      <c r="QPB61" s="154"/>
      <c r="QPC61" s="150"/>
      <c r="QPD61" s="151"/>
      <c r="QPE61" s="152"/>
      <c r="QPF61" s="152"/>
      <c r="QPG61" s="153"/>
      <c r="QPH61" s="154"/>
      <c r="QPI61" s="150"/>
      <c r="QPJ61" s="151"/>
      <c r="QPK61" s="152"/>
      <c r="QPL61" s="152"/>
      <c r="QPM61" s="153"/>
      <c r="QPN61" s="154"/>
      <c r="QPO61" s="150"/>
      <c r="QPP61" s="151"/>
      <c r="QPQ61" s="152"/>
      <c r="QPR61" s="152"/>
      <c r="QPS61" s="153"/>
      <c r="QPT61" s="154"/>
      <c r="QPU61" s="150"/>
      <c r="QPV61" s="151"/>
      <c r="QPW61" s="152"/>
      <c r="QPX61" s="152"/>
      <c r="QPY61" s="153"/>
      <c r="QPZ61" s="154"/>
      <c r="QQA61" s="150"/>
      <c r="QQB61" s="151"/>
      <c r="QQC61" s="152"/>
      <c r="QQD61" s="152"/>
      <c r="QQE61" s="153"/>
      <c r="QQF61" s="154"/>
      <c r="QQG61" s="150"/>
      <c r="QQH61" s="151"/>
      <c r="QQI61" s="152"/>
      <c r="QQJ61" s="152"/>
      <c r="QQK61" s="153"/>
      <c r="QQL61" s="154"/>
      <c r="QQM61" s="150"/>
      <c r="QQN61" s="151"/>
      <c r="QQO61" s="152"/>
      <c r="QQP61" s="152"/>
      <c r="QQQ61" s="153"/>
      <c r="QQR61" s="154"/>
      <c r="QQS61" s="150"/>
      <c r="QQT61" s="151"/>
      <c r="QQU61" s="152"/>
      <c r="QQV61" s="152"/>
      <c r="QQW61" s="153"/>
      <c r="QQX61" s="154"/>
      <c r="QQY61" s="150"/>
      <c r="QQZ61" s="151"/>
      <c r="QRA61" s="152"/>
      <c r="QRB61" s="152"/>
      <c r="QRC61" s="153"/>
      <c r="QRD61" s="154"/>
      <c r="QRE61" s="150"/>
      <c r="QRF61" s="151"/>
      <c r="QRG61" s="152"/>
      <c r="QRH61" s="152"/>
      <c r="QRI61" s="153"/>
      <c r="QRJ61" s="154"/>
      <c r="QRK61" s="150"/>
      <c r="QRL61" s="151"/>
      <c r="QRM61" s="152"/>
      <c r="QRN61" s="152"/>
      <c r="QRO61" s="153"/>
      <c r="QRP61" s="154"/>
      <c r="QRQ61" s="150"/>
      <c r="QRR61" s="151"/>
      <c r="QRS61" s="152"/>
      <c r="QRT61" s="152"/>
      <c r="QRU61" s="153"/>
      <c r="QRV61" s="154"/>
      <c r="QRW61" s="150"/>
      <c r="QRX61" s="151"/>
      <c r="QRY61" s="152"/>
      <c r="QRZ61" s="152"/>
      <c r="QSA61" s="153"/>
      <c r="QSB61" s="154"/>
      <c r="QSC61" s="150"/>
      <c r="QSD61" s="151"/>
      <c r="QSE61" s="152"/>
      <c r="QSF61" s="152"/>
      <c r="QSG61" s="153"/>
      <c r="QSH61" s="154"/>
      <c r="QSI61" s="150"/>
      <c r="QSJ61" s="151"/>
      <c r="QSK61" s="152"/>
      <c r="QSL61" s="152"/>
      <c r="QSM61" s="153"/>
      <c r="QSN61" s="154"/>
      <c r="QSO61" s="150"/>
      <c r="QSP61" s="151"/>
      <c r="QSQ61" s="152"/>
      <c r="QSR61" s="152"/>
      <c r="QSS61" s="153"/>
      <c r="QST61" s="154"/>
      <c r="QSU61" s="150"/>
      <c r="QSV61" s="151"/>
      <c r="QSW61" s="152"/>
      <c r="QSX61" s="152"/>
      <c r="QSY61" s="153"/>
      <c r="QSZ61" s="154"/>
      <c r="QTA61" s="150"/>
      <c r="QTB61" s="151"/>
      <c r="QTC61" s="152"/>
      <c r="QTD61" s="152"/>
      <c r="QTE61" s="153"/>
      <c r="QTF61" s="154"/>
      <c r="QTG61" s="150"/>
      <c r="QTH61" s="151"/>
      <c r="QTI61" s="152"/>
      <c r="QTJ61" s="152"/>
      <c r="QTK61" s="153"/>
      <c r="QTL61" s="154"/>
      <c r="QTM61" s="150"/>
      <c r="QTN61" s="151"/>
      <c r="QTO61" s="152"/>
      <c r="QTP61" s="152"/>
      <c r="QTQ61" s="153"/>
      <c r="QTR61" s="154"/>
      <c r="QTS61" s="150"/>
      <c r="QTT61" s="151"/>
      <c r="QTU61" s="152"/>
      <c r="QTV61" s="152"/>
      <c r="QTW61" s="153"/>
      <c r="QTX61" s="154"/>
      <c r="QTY61" s="150"/>
      <c r="QTZ61" s="151"/>
      <c r="QUA61" s="152"/>
      <c r="QUB61" s="152"/>
      <c r="QUC61" s="153"/>
      <c r="QUD61" s="154"/>
      <c r="QUE61" s="150"/>
      <c r="QUF61" s="151"/>
      <c r="QUG61" s="152"/>
      <c r="QUH61" s="152"/>
      <c r="QUI61" s="153"/>
      <c r="QUJ61" s="154"/>
      <c r="QUK61" s="150"/>
      <c r="QUL61" s="151"/>
      <c r="QUM61" s="152"/>
      <c r="QUN61" s="152"/>
      <c r="QUO61" s="153"/>
      <c r="QUP61" s="154"/>
      <c r="QUQ61" s="150"/>
      <c r="QUR61" s="151"/>
      <c r="QUS61" s="152"/>
      <c r="QUT61" s="152"/>
      <c r="QUU61" s="153"/>
      <c r="QUV61" s="154"/>
      <c r="QUW61" s="150"/>
      <c r="QUX61" s="151"/>
      <c r="QUY61" s="152"/>
      <c r="QUZ61" s="152"/>
      <c r="QVA61" s="153"/>
      <c r="QVB61" s="154"/>
      <c r="QVC61" s="150"/>
      <c r="QVD61" s="151"/>
      <c r="QVE61" s="152"/>
      <c r="QVF61" s="152"/>
      <c r="QVG61" s="153"/>
      <c r="QVH61" s="154"/>
      <c r="QVI61" s="150"/>
      <c r="QVJ61" s="151"/>
      <c r="QVK61" s="152"/>
      <c r="QVL61" s="152"/>
      <c r="QVM61" s="153"/>
      <c r="QVN61" s="154"/>
      <c r="QVO61" s="150"/>
      <c r="QVP61" s="151"/>
      <c r="QVQ61" s="152"/>
      <c r="QVR61" s="152"/>
      <c r="QVS61" s="153"/>
      <c r="QVT61" s="154"/>
      <c r="QVU61" s="150"/>
      <c r="QVV61" s="151"/>
      <c r="QVW61" s="152"/>
      <c r="QVX61" s="152"/>
      <c r="QVY61" s="153"/>
      <c r="QVZ61" s="154"/>
      <c r="QWA61" s="150"/>
      <c r="QWB61" s="151"/>
      <c r="QWC61" s="152"/>
      <c r="QWD61" s="152"/>
      <c r="QWE61" s="153"/>
      <c r="QWF61" s="154"/>
      <c r="QWG61" s="150"/>
      <c r="QWH61" s="151"/>
      <c r="QWI61" s="152"/>
      <c r="QWJ61" s="152"/>
      <c r="QWK61" s="153"/>
      <c r="QWL61" s="154"/>
      <c r="QWM61" s="150"/>
      <c r="QWN61" s="151"/>
      <c r="QWO61" s="152"/>
      <c r="QWP61" s="152"/>
      <c r="QWQ61" s="153"/>
      <c r="QWR61" s="154"/>
      <c r="QWS61" s="150"/>
      <c r="QWT61" s="151"/>
      <c r="QWU61" s="152"/>
      <c r="QWV61" s="152"/>
      <c r="QWW61" s="153"/>
      <c r="QWX61" s="154"/>
      <c r="QWY61" s="150"/>
      <c r="QWZ61" s="151"/>
      <c r="QXA61" s="152"/>
      <c r="QXB61" s="152"/>
      <c r="QXC61" s="153"/>
      <c r="QXD61" s="154"/>
      <c r="QXE61" s="150"/>
      <c r="QXF61" s="151"/>
      <c r="QXG61" s="152"/>
      <c r="QXH61" s="152"/>
      <c r="QXI61" s="153"/>
      <c r="QXJ61" s="154"/>
      <c r="QXK61" s="150"/>
      <c r="QXL61" s="151"/>
      <c r="QXM61" s="152"/>
      <c r="QXN61" s="152"/>
      <c r="QXO61" s="153"/>
      <c r="QXP61" s="154"/>
      <c r="QXQ61" s="150"/>
      <c r="QXR61" s="151"/>
      <c r="QXS61" s="152"/>
      <c r="QXT61" s="152"/>
      <c r="QXU61" s="153"/>
      <c r="QXV61" s="154"/>
      <c r="QXW61" s="150"/>
      <c r="QXX61" s="151"/>
      <c r="QXY61" s="152"/>
      <c r="QXZ61" s="152"/>
      <c r="QYA61" s="153"/>
      <c r="QYB61" s="154"/>
      <c r="QYC61" s="150"/>
      <c r="QYD61" s="151"/>
      <c r="QYE61" s="152"/>
      <c r="QYF61" s="152"/>
      <c r="QYG61" s="153"/>
      <c r="QYH61" s="154"/>
      <c r="QYI61" s="150"/>
      <c r="QYJ61" s="151"/>
      <c r="QYK61" s="152"/>
      <c r="QYL61" s="152"/>
      <c r="QYM61" s="153"/>
      <c r="QYN61" s="154"/>
      <c r="QYO61" s="150"/>
      <c r="QYP61" s="151"/>
      <c r="QYQ61" s="152"/>
      <c r="QYR61" s="152"/>
      <c r="QYS61" s="153"/>
      <c r="QYT61" s="154"/>
      <c r="QYU61" s="150"/>
      <c r="QYV61" s="151"/>
      <c r="QYW61" s="152"/>
      <c r="QYX61" s="152"/>
      <c r="QYY61" s="153"/>
      <c r="QYZ61" s="154"/>
      <c r="QZA61" s="150"/>
      <c r="QZB61" s="151"/>
      <c r="QZC61" s="152"/>
      <c r="QZD61" s="152"/>
      <c r="QZE61" s="153"/>
      <c r="QZF61" s="154"/>
      <c r="QZG61" s="150"/>
      <c r="QZH61" s="151"/>
      <c r="QZI61" s="152"/>
      <c r="QZJ61" s="152"/>
      <c r="QZK61" s="153"/>
      <c r="QZL61" s="154"/>
      <c r="QZM61" s="150"/>
      <c r="QZN61" s="151"/>
      <c r="QZO61" s="152"/>
      <c r="QZP61" s="152"/>
      <c r="QZQ61" s="153"/>
      <c r="QZR61" s="154"/>
      <c r="QZS61" s="150"/>
      <c r="QZT61" s="151"/>
      <c r="QZU61" s="152"/>
      <c r="QZV61" s="152"/>
      <c r="QZW61" s="153"/>
      <c r="QZX61" s="154"/>
      <c r="QZY61" s="150"/>
      <c r="QZZ61" s="151"/>
      <c r="RAA61" s="152"/>
      <c r="RAB61" s="152"/>
      <c r="RAC61" s="153"/>
      <c r="RAD61" s="154"/>
      <c r="RAE61" s="150"/>
      <c r="RAF61" s="151"/>
      <c r="RAG61" s="152"/>
      <c r="RAH61" s="152"/>
      <c r="RAI61" s="153"/>
      <c r="RAJ61" s="154"/>
      <c r="RAK61" s="150"/>
      <c r="RAL61" s="151"/>
      <c r="RAM61" s="152"/>
      <c r="RAN61" s="152"/>
      <c r="RAO61" s="153"/>
      <c r="RAP61" s="154"/>
      <c r="RAQ61" s="150"/>
      <c r="RAR61" s="151"/>
      <c r="RAS61" s="152"/>
      <c r="RAT61" s="152"/>
      <c r="RAU61" s="153"/>
      <c r="RAV61" s="154"/>
      <c r="RAW61" s="150"/>
      <c r="RAX61" s="151"/>
      <c r="RAY61" s="152"/>
      <c r="RAZ61" s="152"/>
      <c r="RBA61" s="153"/>
      <c r="RBB61" s="154"/>
      <c r="RBC61" s="150"/>
      <c r="RBD61" s="151"/>
      <c r="RBE61" s="152"/>
      <c r="RBF61" s="152"/>
      <c r="RBG61" s="153"/>
      <c r="RBH61" s="154"/>
      <c r="RBI61" s="150"/>
      <c r="RBJ61" s="151"/>
      <c r="RBK61" s="152"/>
      <c r="RBL61" s="152"/>
      <c r="RBM61" s="153"/>
      <c r="RBN61" s="154"/>
      <c r="RBO61" s="150"/>
      <c r="RBP61" s="151"/>
      <c r="RBQ61" s="152"/>
      <c r="RBR61" s="152"/>
      <c r="RBS61" s="153"/>
      <c r="RBT61" s="154"/>
      <c r="RBU61" s="150"/>
      <c r="RBV61" s="151"/>
      <c r="RBW61" s="152"/>
      <c r="RBX61" s="152"/>
      <c r="RBY61" s="153"/>
      <c r="RBZ61" s="154"/>
      <c r="RCA61" s="150"/>
      <c r="RCB61" s="151"/>
      <c r="RCC61" s="152"/>
      <c r="RCD61" s="152"/>
      <c r="RCE61" s="153"/>
      <c r="RCF61" s="154"/>
      <c r="RCG61" s="150"/>
      <c r="RCH61" s="151"/>
      <c r="RCI61" s="152"/>
      <c r="RCJ61" s="152"/>
      <c r="RCK61" s="153"/>
      <c r="RCL61" s="154"/>
      <c r="RCM61" s="150"/>
      <c r="RCN61" s="151"/>
      <c r="RCO61" s="152"/>
      <c r="RCP61" s="152"/>
      <c r="RCQ61" s="153"/>
      <c r="RCR61" s="154"/>
      <c r="RCS61" s="150"/>
      <c r="RCT61" s="151"/>
      <c r="RCU61" s="152"/>
      <c r="RCV61" s="152"/>
      <c r="RCW61" s="153"/>
      <c r="RCX61" s="154"/>
      <c r="RCY61" s="150"/>
      <c r="RCZ61" s="151"/>
      <c r="RDA61" s="152"/>
      <c r="RDB61" s="152"/>
      <c r="RDC61" s="153"/>
      <c r="RDD61" s="154"/>
      <c r="RDE61" s="150"/>
      <c r="RDF61" s="151"/>
      <c r="RDG61" s="152"/>
      <c r="RDH61" s="152"/>
      <c r="RDI61" s="153"/>
      <c r="RDJ61" s="154"/>
      <c r="RDK61" s="150"/>
      <c r="RDL61" s="151"/>
      <c r="RDM61" s="152"/>
      <c r="RDN61" s="152"/>
      <c r="RDO61" s="153"/>
      <c r="RDP61" s="154"/>
      <c r="RDQ61" s="150"/>
      <c r="RDR61" s="151"/>
      <c r="RDS61" s="152"/>
      <c r="RDT61" s="152"/>
      <c r="RDU61" s="153"/>
      <c r="RDV61" s="154"/>
      <c r="RDW61" s="150"/>
      <c r="RDX61" s="151"/>
      <c r="RDY61" s="152"/>
      <c r="RDZ61" s="152"/>
      <c r="REA61" s="153"/>
      <c r="REB61" s="154"/>
      <c r="REC61" s="150"/>
      <c r="RED61" s="151"/>
      <c r="REE61" s="152"/>
      <c r="REF61" s="152"/>
      <c r="REG61" s="153"/>
      <c r="REH61" s="154"/>
      <c r="REI61" s="150"/>
      <c r="REJ61" s="151"/>
      <c r="REK61" s="152"/>
      <c r="REL61" s="152"/>
      <c r="REM61" s="153"/>
      <c r="REN61" s="154"/>
      <c r="REO61" s="150"/>
      <c r="REP61" s="151"/>
      <c r="REQ61" s="152"/>
      <c r="RER61" s="152"/>
      <c r="RES61" s="153"/>
      <c r="RET61" s="154"/>
      <c r="REU61" s="150"/>
      <c r="REV61" s="151"/>
      <c r="REW61" s="152"/>
      <c r="REX61" s="152"/>
      <c r="REY61" s="153"/>
      <c r="REZ61" s="154"/>
      <c r="RFA61" s="150"/>
      <c r="RFB61" s="151"/>
      <c r="RFC61" s="152"/>
      <c r="RFD61" s="152"/>
      <c r="RFE61" s="153"/>
      <c r="RFF61" s="154"/>
      <c r="RFG61" s="150"/>
      <c r="RFH61" s="151"/>
      <c r="RFI61" s="152"/>
      <c r="RFJ61" s="152"/>
      <c r="RFK61" s="153"/>
      <c r="RFL61" s="154"/>
      <c r="RFM61" s="150"/>
      <c r="RFN61" s="151"/>
      <c r="RFO61" s="152"/>
      <c r="RFP61" s="152"/>
      <c r="RFQ61" s="153"/>
      <c r="RFR61" s="154"/>
      <c r="RFS61" s="150"/>
      <c r="RFT61" s="151"/>
      <c r="RFU61" s="152"/>
      <c r="RFV61" s="152"/>
      <c r="RFW61" s="153"/>
      <c r="RFX61" s="154"/>
      <c r="RFY61" s="150"/>
      <c r="RFZ61" s="151"/>
      <c r="RGA61" s="152"/>
      <c r="RGB61" s="152"/>
      <c r="RGC61" s="153"/>
      <c r="RGD61" s="154"/>
      <c r="RGE61" s="150"/>
      <c r="RGF61" s="151"/>
      <c r="RGG61" s="152"/>
      <c r="RGH61" s="152"/>
      <c r="RGI61" s="153"/>
      <c r="RGJ61" s="154"/>
      <c r="RGK61" s="150"/>
      <c r="RGL61" s="151"/>
      <c r="RGM61" s="152"/>
      <c r="RGN61" s="152"/>
      <c r="RGO61" s="153"/>
      <c r="RGP61" s="154"/>
      <c r="RGQ61" s="150"/>
      <c r="RGR61" s="151"/>
      <c r="RGS61" s="152"/>
      <c r="RGT61" s="152"/>
      <c r="RGU61" s="153"/>
      <c r="RGV61" s="154"/>
      <c r="RGW61" s="150"/>
      <c r="RGX61" s="151"/>
      <c r="RGY61" s="152"/>
      <c r="RGZ61" s="152"/>
      <c r="RHA61" s="153"/>
      <c r="RHB61" s="154"/>
      <c r="RHC61" s="150"/>
      <c r="RHD61" s="151"/>
      <c r="RHE61" s="152"/>
      <c r="RHF61" s="152"/>
      <c r="RHG61" s="153"/>
      <c r="RHH61" s="154"/>
      <c r="RHI61" s="150"/>
      <c r="RHJ61" s="151"/>
      <c r="RHK61" s="152"/>
      <c r="RHL61" s="152"/>
      <c r="RHM61" s="153"/>
      <c r="RHN61" s="154"/>
      <c r="RHO61" s="150"/>
      <c r="RHP61" s="151"/>
      <c r="RHQ61" s="152"/>
      <c r="RHR61" s="152"/>
      <c r="RHS61" s="153"/>
      <c r="RHT61" s="154"/>
      <c r="RHU61" s="150"/>
      <c r="RHV61" s="151"/>
      <c r="RHW61" s="152"/>
      <c r="RHX61" s="152"/>
      <c r="RHY61" s="153"/>
      <c r="RHZ61" s="154"/>
      <c r="RIA61" s="150"/>
      <c r="RIB61" s="151"/>
      <c r="RIC61" s="152"/>
      <c r="RID61" s="152"/>
      <c r="RIE61" s="153"/>
      <c r="RIF61" s="154"/>
      <c r="RIG61" s="150"/>
      <c r="RIH61" s="151"/>
      <c r="RII61" s="152"/>
      <c r="RIJ61" s="152"/>
      <c r="RIK61" s="153"/>
      <c r="RIL61" s="154"/>
      <c r="RIM61" s="150"/>
      <c r="RIN61" s="151"/>
      <c r="RIO61" s="152"/>
      <c r="RIP61" s="152"/>
      <c r="RIQ61" s="153"/>
      <c r="RIR61" s="154"/>
      <c r="RIS61" s="150"/>
      <c r="RIT61" s="151"/>
      <c r="RIU61" s="152"/>
      <c r="RIV61" s="152"/>
      <c r="RIW61" s="153"/>
      <c r="RIX61" s="154"/>
      <c r="RIY61" s="150"/>
      <c r="RIZ61" s="151"/>
      <c r="RJA61" s="152"/>
      <c r="RJB61" s="152"/>
      <c r="RJC61" s="153"/>
      <c r="RJD61" s="154"/>
      <c r="RJE61" s="150"/>
      <c r="RJF61" s="151"/>
      <c r="RJG61" s="152"/>
      <c r="RJH61" s="152"/>
      <c r="RJI61" s="153"/>
      <c r="RJJ61" s="154"/>
      <c r="RJK61" s="150"/>
      <c r="RJL61" s="151"/>
      <c r="RJM61" s="152"/>
      <c r="RJN61" s="152"/>
      <c r="RJO61" s="153"/>
      <c r="RJP61" s="154"/>
      <c r="RJQ61" s="150"/>
      <c r="RJR61" s="151"/>
      <c r="RJS61" s="152"/>
      <c r="RJT61" s="152"/>
      <c r="RJU61" s="153"/>
      <c r="RJV61" s="154"/>
      <c r="RJW61" s="150"/>
      <c r="RJX61" s="151"/>
      <c r="RJY61" s="152"/>
      <c r="RJZ61" s="152"/>
      <c r="RKA61" s="153"/>
      <c r="RKB61" s="154"/>
      <c r="RKC61" s="150"/>
      <c r="RKD61" s="151"/>
      <c r="RKE61" s="152"/>
      <c r="RKF61" s="152"/>
      <c r="RKG61" s="153"/>
      <c r="RKH61" s="154"/>
      <c r="RKI61" s="150"/>
      <c r="RKJ61" s="151"/>
      <c r="RKK61" s="152"/>
      <c r="RKL61" s="152"/>
      <c r="RKM61" s="153"/>
      <c r="RKN61" s="154"/>
      <c r="RKO61" s="150"/>
      <c r="RKP61" s="151"/>
      <c r="RKQ61" s="152"/>
      <c r="RKR61" s="152"/>
      <c r="RKS61" s="153"/>
      <c r="RKT61" s="154"/>
      <c r="RKU61" s="150"/>
      <c r="RKV61" s="151"/>
      <c r="RKW61" s="152"/>
      <c r="RKX61" s="152"/>
      <c r="RKY61" s="153"/>
      <c r="RKZ61" s="154"/>
      <c r="RLA61" s="150"/>
      <c r="RLB61" s="151"/>
      <c r="RLC61" s="152"/>
      <c r="RLD61" s="152"/>
      <c r="RLE61" s="153"/>
      <c r="RLF61" s="154"/>
      <c r="RLG61" s="150"/>
      <c r="RLH61" s="151"/>
      <c r="RLI61" s="152"/>
      <c r="RLJ61" s="152"/>
      <c r="RLK61" s="153"/>
      <c r="RLL61" s="154"/>
      <c r="RLM61" s="150"/>
      <c r="RLN61" s="151"/>
      <c r="RLO61" s="152"/>
      <c r="RLP61" s="152"/>
      <c r="RLQ61" s="153"/>
      <c r="RLR61" s="154"/>
      <c r="RLS61" s="150"/>
      <c r="RLT61" s="151"/>
      <c r="RLU61" s="152"/>
      <c r="RLV61" s="152"/>
      <c r="RLW61" s="153"/>
      <c r="RLX61" s="154"/>
      <c r="RLY61" s="150"/>
      <c r="RLZ61" s="151"/>
      <c r="RMA61" s="152"/>
      <c r="RMB61" s="152"/>
      <c r="RMC61" s="153"/>
      <c r="RMD61" s="154"/>
      <c r="RME61" s="150"/>
      <c r="RMF61" s="151"/>
      <c r="RMG61" s="152"/>
      <c r="RMH61" s="152"/>
      <c r="RMI61" s="153"/>
      <c r="RMJ61" s="154"/>
      <c r="RMK61" s="150"/>
      <c r="RML61" s="151"/>
      <c r="RMM61" s="152"/>
      <c r="RMN61" s="152"/>
      <c r="RMO61" s="153"/>
      <c r="RMP61" s="154"/>
      <c r="RMQ61" s="150"/>
      <c r="RMR61" s="151"/>
      <c r="RMS61" s="152"/>
      <c r="RMT61" s="152"/>
      <c r="RMU61" s="153"/>
      <c r="RMV61" s="154"/>
      <c r="RMW61" s="150"/>
      <c r="RMX61" s="151"/>
      <c r="RMY61" s="152"/>
      <c r="RMZ61" s="152"/>
      <c r="RNA61" s="153"/>
      <c r="RNB61" s="154"/>
      <c r="RNC61" s="150"/>
      <c r="RND61" s="151"/>
      <c r="RNE61" s="152"/>
      <c r="RNF61" s="152"/>
      <c r="RNG61" s="153"/>
      <c r="RNH61" s="154"/>
      <c r="RNI61" s="150"/>
      <c r="RNJ61" s="151"/>
      <c r="RNK61" s="152"/>
      <c r="RNL61" s="152"/>
      <c r="RNM61" s="153"/>
      <c r="RNN61" s="154"/>
      <c r="RNO61" s="150"/>
      <c r="RNP61" s="151"/>
      <c r="RNQ61" s="152"/>
      <c r="RNR61" s="152"/>
      <c r="RNS61" s="153"/>
      <c r="RNT61" s="154"/>
      <c r="RNU61" s="150"/>
      <c r="RNV61" s="151"/>
      <c r="RNW61" s="152"/>
      <c r="RNX61" s="152"/>
      <c r="RNY61" s="153"/>
      <c r="RNZ61" s="154"/>
      <c r="ROA61" s="150"/>
      <c r="ROB61" s="151"/>
      <c r="ROC61" s="152"/>
      <c r="ROD61" s="152"/>
      <c r="ROE61" s="153"/>
      <c r="ROF61" s="154"/>
      <c r="ROG61" s="150"/>
      <c r="ROH61" s="151"/>
      <c r="ROI61" s="152"/>
      <c r="ROJ61" s="152"/>
      <c r="ROK61" s="153"/>
      <c r="ROL61" s="154"/>
      <c r="ROM61" s="150"/>
      <c r="RON61" s="151"/>
      <c r="ROO61" s="152"/>
      <c r="ROP61" s="152"/>
      <c r="ROQ61" s="153"/>
      <c r="ROR61" s="154"/>
      <c r="ROS61" s="150"/>
      <c r="ROT61" s="151"/>
      <c r="ROU61" s="152"/>
      <c r="ROV61" s="152"/>
      <c r="ROW61" s="153"/>
      <c r="ROX61" s="154"/>
      <c r="ROY61" s="150"/>
      <c r="ROZ61" s="151"/>
      <c r="RPA61" s="152"/>
      <c r="RPB61" s="152"/>
      <c r="RPC61" s="153"/>
      <c r="RPD61" s="154"/>
      <c r="RPE61" s="150"/>
      <c r="RPF61" s="151"/>
      <c r="RPG61" s="152"/>
      <c r="RPH61" s="152"/>
      <c r="RPI61" s="153"/>
      <c r="RPJ61" s="154"/>
      <c r="RPK61" s="150"/>
      <c r="RPL61" s="151"/>
      <c r="RPM61" s="152"/>
      <c r="RPN61" s="152"/>
      <c r="RPO61" s="153"/>
      <c r="RPP61" s="154"/>
      <c r="RPQ61" s="150"/>
      <c r="RPR61" s="151"/>
      <c r="RPS61" s="152"/>
      <c r="RPT61" s="152"/>
      <c r="RPU61" s="153"/>
      <c r="RPV61" s="154"/>
      <c r="RPW61" s="150"/>
      <c r="RPX61" s="151"/>
      <c r="RPY61" s="152"/>
      <c r="RPZ61" s="152"/>
      <c r="RQA61" s="153"/>
      <c r="RQB61" s="154"/>
      <c r="RQC61" s="150"/>
      <c r="RQD61" s="151"/>
      <c r="RQE61" s="152"/>
      <c r="RQF61" s="152"/>
      <c r="RQG61" s="153"/>
      <c r="RQH61" s="154"/>
      <c r="RQI61" s="150"/>
      <c r="RQJ61" s="151"/>
      <c r="RQK61" s="152"/>
      <c r="RQL61" s="152"/>
      <c r="RQM61" s="153"/>
      <c r="RQN61" s="154"/>
      <c r="RQO61" s="150"/>
      <c r="RQP61" s="151"/>
      <c r="RQQ61" s="152"/>
      <c r="RQR61" s="152"/>
      <c r="RQS61" s="153"/>
      <c r="RQT61" s="154"/>
      <c r="RQU61" s="150"/>
      <c r="RQV61" s="151"/>
      <c r="RQW61" s="152"/>
      <c r="RQX61" s="152"/>
      <c r="RQY61" s="153"/>
      <c r="RQZ61" s="154"/>
      <c r="RRA61" s="150"/>
      <c r="RRB61" s="151"/>
      <c r="RRC61" s="152"/>
      <c r="RRD61" s="152"/>
      <c r="RRE61" s="153"/>
      <c r="RRF61" s="154"/>
      <c r="RRG61" s="150"/>
      <c r="RRH61" s="151"/>
      <c r="RRI61" s="152"/>
      <c r="RRJ61" s="152"/>
      <c r="RRK61" s="153"/>
      <c r="RRL61" s="154"/>
      <c r="RRM61" s="150"/>
      <c r="RRN61" s="151"/>
      <c r="RRO61" s="152"/>
      <c r="RRP61" s="152"/>
      <c r="RRQ61" s="153"/>
      <c r="RRR61" s="154"/>
      <c r="RRS61" s="150"/>
      <c r="RRT61" s="151"/>
      <c r="RRU61" s="152"/>
      <c r="RRV61" s="152"/>
      <c r="RRW61" s="153"/>
      <c r="RRX61" s="154"/>
      <c r="RRY61" s="150"/>
      <c r="RRZ61" s="151"/>
      <c r="RSA61" s="152"/>
      <c r="RSB61" s="152"/>
      <c r="RSC61" s="153"/>
      <c r="RSD61" s="154"/>
      <c r="RSE61" s="150"/>
      <c r="RSF61" s="151"/>
      <c r="RSG61" s="152"/>
      <c r="RSH61" s="152"/>
      <c r="RSI61" s="153"/>
      <c r="RSJ61" s="154"/>
      <c r="RSK61" s="150"/>
      <c r="RSL61" s="151"/>
      <c r="RSM61" s="152"/>
      <c r="RSN61" s="152"/>
      <c r="RSO61" s="153"/>
      <c r="RSP61" s="154"/>
      <c r="RSQ61" s="150"/>
      <c r="RSR61" s="151"/>
      <c r="RSS61" s="152"/>
      <c r="RST61" s="152"/>
      <c r="RSU61" s="153"/>
      <c r="RSV61" s="154"/>
      <c r="RSW61" s="150"/>
      <c r="RSX61" s="151"/>
      <c r="RSY61" s="152"/>
      <c r="RSZ61" s="152"/>
      <c r="RTA61" s="153"/>
      <c r="RTB61" s="154"/>
      <c r="RTC61" s="150"/>
      <c r="RTD61" s="151"/>
      <c r="RTE61" s="152"/>
      <c r="RTF61" s="152"/>
      <c r="RTG61" s="153"/>
      <c r="RTH61" s="154"/>
      <c r="RTI61" s="150"/>
      <c r="RTJ61" s="151"/>
      <c r="RTK61" s="152"/>
      <c r="RTL61" s="152"/>
      <c r="RTM61" s="153"/>
      <c r="RTN61" s="154"/>
      <c r="RTO61" s="150"/>
      <c r="RTP61" s="151"/>
      <c r="RTQ61" s="152"/>
      <c r="RTR61" s="152"/>
      <c r="RTS61" s="153"/>
      <c r="RTT61" s="154"/>
      <c r="RTU61" s="150"/>
      <c r="RTV61" s="151"/>
      <c r="RTW61" s="152"/>
      <c r="RTX61" s="152"/>
      <c r="RTY61" s="153"/>
      <c r="RTZ61" s="154"/>
      <c r="RUA61" s="150"/>
      <c r="RUB61" s="151"/>
      <c r="RUC61" s="152"/>
      <c r="RUD61" s="152"/>
      <c r="RUE61" s="153"/>
      <c r="RUF61" s="154"/>
      <c r="RUG61" s="150"/>
      <c r="RUH61" s="151"/>
      <c r="RUI61" s="152"/>
      <c r="RUJ61" s="152"/>
      <c r="RUK61" s="153"/>
      <c r="RUL61" s="154"/>
      <c r="RUM61" s="150"/>
      <c r="RUN61" s="151"/>
      <c r="RUO61" s="152"/>
      <c r="RUP61" s="152"/>
      <c r="RUQ61" s="153"/>
      <c r="RUR61" s="154"/>
      <c r="RUS61" s="150"/>
      <c r="RUT61" s="151"/>
      <c r="RUU61" s="152"/>
      <c r="RUV61" s="152"/>
      <c r="RUW61" s="153"/>
      <c r="RUX61" s="154"/>
      <c r="RUY61" s="150"/>
      <c r="RUZ61" s="151"/>
      <c r="RVA61" s="152"/>
      <c r="RVB61" s="152"/>
      <c r="RVC61" s="153"/>
      <c r="RVD61" s="154"/>
      <c r="RVE61" s="150"/>
      <c r="RVF61" s="151"/>
      <c r="RVG61" s="152"/>
      <c r="RVH61" s="152"/>
      <c r="RVI61" s="153"/>
      <c r="RVJ61" s="154"/>
      <c r="RVK61" s="150"/>
      <c r="RVL61" s="151"/>
      <c r="RVM61" s="152"/>
      <c r="RVN61" s="152"/>
      <c r="RVO61" s="153"/>
      <c r="RVP61" s="154"/>
      <c r="RVQ61" s="150"/>
      <c r="RVR61" s="151"/>
      <c r="RVS61" s="152"/>
      <c r="RVT61" s="152"/>
      <c r="RVU61" s="153"/>
      <c r="RVV61" s="154"/>
      <c r="RVW61" s="150"/>
      <c r="RVX61" s="151"/>
      <c r="RVY61" s="152"/>
      <c r="RVZ61" s="152"/>
      <c r="RWA61" s="153"/>
      <c r="RWB61" s="154"/>
      <c r="RWC61" s="150"/>
      <c r="RWD61" s="151"/>
      <c r="RWE61" s="152"/>
      <c r="RWF61" s="152"/>
      <c r="RWG61" s="153"/>
      <c r="RWH61" s="154"/>
      <c r="RWI61" s="150"/>
      <c r="RWJ61" s="151"/>
      <c r="RWK61" s="152"/>
      <c r="RWL61" s="152"/>
      <c r="RWM61" s="153"/>
      <c r="RWN61" s="154"/>
      <c r="RWO61" s="150"/>
      <c r="RWP61" s="151"/>
      <c r="RWQ61" s="152"/>
      <c r="RWR61" s="152"/>
      <c r="RWS61" s="153"/>
      <c r="RWT61" s="154"/>
      <c r="RWU61" s="150"/>
      <c r="RWV61" s="151"/>
      <c r="RWW61" s="152"/>
      <c r="RWX61" s="152"/>
      <c r="RWY61" s="153"/>
      <c r="RWZ61" s="154"/>
      <c r="RXA61" s="150"/>
      <c r="RXB61" s="151"/>
      <c r="RXC61" s="152"/>
      <c r="RXD61" s="152"/>
      <c r="RXE61" s="153"/>
      <c r="RXF61" s="154"/>
      <c r="RXG61" s="150"/>
      <c r="RXH61" s="151"/>
      <c r="RXI61" s="152"/>
      <c r="RXJ61" s="152"/>
      <c r="RXK61" s="153"/>
      <c r="RXL61" s="154"/>
      <c r="RXM61" s="150"/>
      <c r="RXN61" s="151"/>
      <c r="RXO61" s="152"/>
      <c r="RXP61" s="152"/>
      <c r="RXQ61" s="153"/>
      <c r="RXR61" s="154"/>
      <c r="RXS61" s="150"/>
      <c r="RXT61" s="151"/>
      <c r="RXU61" s="152"/>
      <c r="RXV61" s="152"/>
      <c r="RXW61" s="153"/>
      <c r="RXX61" s="154"/>
      <c r="RXY61" s="150"/>
      <c r="RXZ61" s="151"/>
      <c r="RYA61" s="152"/>
      <c r="RYB61" s="152"/>
      <c r="RYC61" s="153"/>
      <c r="RYD61" s="154"/>
      <c r="RYE61" s="150"/>
      <c r="RYF61" s="151"/>
      <c r="RYG61" s="152"/>
      <c r="RYH61" s="152"/>
      <c r="RYI61" s="153"/>
      <c r="RYJ61" s="154"/>
      <c r="RYK61" s="150"/>
      <c r="RYL61" s="151"/>
      <c r="RYM61" s="152"/>
      <c r="RYN61" s="152"/>
      <c r="RYO61" s="153"/>
      <c r="RYP61" s="154"/>
      <c r="RYQ61" s="150"/>
      <c r="RYR61" s="151"/>
      <c r="RYS61" s="152"/>
      <c r="RYT61" s="152"/>
      <c r="RYU61" s="153"/>
      <c r="RYV61" s="154"/>
      <c r="RYW61" s="150"/>
      <c r="RYX61" s="151"/>
      <c r="RYY61" s="152"/>
      <c r="RYZ61" s="152"/>
      <c r="RZA61" s="153"/>
      <c r="RZB61" s="154"/>
      <c r="RZC61" s="150"/>
      <c r="RZD61" s="151"/>
      <c r="RZE61" s="152"/>
      <c r="RZF61" s="152"/>
      <c r="RZG61" s="153"/>
      <c r="RZH61" s="154"/>
      <c r="RZI61" s="150"/>
      <c r="RZJ61" s="151"/>
      <c r="RZK61" s="152"/>
      <c r="RZL61" s="152"/>
      <c r="RZM61" s="153"/>
      <c r="RZN61" s="154"/>
      <c r="RZO61" s="150"/>
      <c r="RZP61" s="151"/>
      <c r="RZQ61" s="152"/>
      <c r="RZR61" s="152"/>
      <c r="RZS61" s="153"/>
      <c r="RZT61" s="154"/>
      <c r="RZU61" s="150"/>
      <c r="RZV61" s="151"/>
      <c r="RZW61" s="152"/>
      <c r="RZX61" s="152"/>
      <c r="RZY61" s="153"/>
      <c r="RZZ61" s="154"/>
      <c r="SAA61" s="150"/>
      <c r="SAB61" s="151"/>
      <c r="SAC61" s="152"/>
      <c r="SAD61" s="152"/>
      <c r="SAE61" s="153"/>
      <c r="SAF61" s="154"/>
      <c r="SAG61" s="150"/>
      <c r="SAH61" s="151"/>
      <c r="SAI61" s="152"/>
      <c r="SAJ61" s="152"/>
      <c r="SAK61" s="153"/>
      <c r="SAL61" s="154"/>
      <c r="SAM61" s="150"/>
      <c r="SAN61" s="151"/>
      <c r="SAO61" s="152"/>
      <c r="SAP61" s="152"/>
      <c r="SAQ61" s="153"/>
      <c r="SAR61" s="154"/>
      <c r="SAS61" s="150"/>
      <c r="SAT61" s="151"/>
      <c r="SAU61" s="152"/>
      <c r="SAV61" s="152"/>
      <c r="SAW61" s="153"/>
      <c r="SAX61" s="154"/>
      <c r="SAY61" s="150"/>
      <c r="SAZ61" s="151"/>
      <c r="SBA61" s="152"/>
      <c r="SBB61" s="152"/>
      <c r="SBC61" s="153"/>
      <c r="SBD61" s="154"/>
      <c r="SBE61" s="150"/>
      <c r="SBF61" s="151"/>
      <c r="SBG61" s="152"/>
      <c r="SBH61" s="152"/>
      <c r="SBI61" s="153"/>
      <c r="SBJ61" s="154"/>
      <c r="SBK61" s="150"/>
      <c r="SBL61" s="151"/>
      <c r="SBM61" s="152"/>
      <c r="SBN61" s="152"/>
      <c r="SBO61" s="153"/>
      <c r="SBP61" s="154"/>
      <c r="SBQ61" s="150"/>
      <c r="SBR61" s="151"/>
      <c r="SBS61" s="152"/>
      <c r="SBT61" s="152"/>
      <c r="SBU61" s="153"/>
      <c r="SBV61" s="154"/>
      <c r="SBW61" s="150"/>
      <c r="SBX61" s="151"/>
      <c r="SBY61" s="152"/>
      <c r="SBZ61" s="152"/>
      <c r="SCA61" s="153"/>
      <c r="SCB61" s="154"/>
      <c r="SCC61" s="150"/>
      <c r="SCD61" s="151"/>
      <c r="SCE61" s="152"/>
      <c r="SCF61" s="152"/>
      <c r="SCG61" s="153"/>
      <c r="SCH61" s="154"/>
      <c r="SCI61" s="150"/>
      <c r="SCJ61" s="151"/>
      <c r="SCK61" s="152"/>
      <c r="SCL61" s="152"/>
      <c r="SCM61" s="153"/>
      <c r="SCN61" s="154"/>
      <c r="SCO61" s="150"/>
      <c r="SCP61" s="151"/>
      <c r="SCQ61" s="152"/>
      <c r="SCR61" s="152"/>
      <c r="SCS61" s="153"/>
      <c r="SCT61" s="154"/>
      <c r="SCU61" s="150"/>
      <c r="SCV61" s="151"/>
      <c r="SCW61" s="152"/>
      <c r="SCX61" s="152"/>
      <c r="SCY61" s="153"/>
      <c r="SCZ61" s="154"/>
      <c r="SDA61" s="150"/>
      <c r="SDB61" s="151"/>
      <c r="SDC61" s="152"/>
      <c r="SDD61" s="152"/>
      <c r="SDE61" s="153"/>
      <c r="SDF61" s="154"/>
      <c r="SDG61" s="150"/>
      <c r="SDH61" s="151"/>
      <c r="SDI61" s="152"/>
      <c r="SDJ61" s="152"/>
      <c r="SDK61" s="153"/>
      <c r="SDL61" s="154"/>
      <c r="SDM61" s="150"/>
      <c r="SDN61" s="151"/>
      <c r="SDO61" s="152"/>
      <c r="SDP61" s="152"/>
      <c r="SDQ61" s="153"/>
      <c r="SDR61" s="154"/>
      <c r="SDS61" s="150"/>
      <c r="SDT61" s="151"/>
      <c r="SDU61" s="152"/>
      <c r="SDV61" s="152"/>
      <c r="SDW61" s="153"/>
      <c r="SDX61" s="154"/>
      <c r="SDY61" s="150"/>
      <c r="SDZ61" s="151"/>
      <c r="SEA61" s="152"/>
      <c r="SEB61" s="152"/>
      <c r="SEC61" s="153"/>
      <c r="SED61" s="154"/>
      <c r="SEE61" s="150"/>
      <c r="SEF61" s="151"/>
      <c r="SEG61" s="152"/>
      <c r="SEH61" s="152"/>
      <c r="SEI61" s="153"/>
      <c r="SEJ61" s="154"/>
      <c r="SEK61" s="150"/>
      <c r="SEL61" s="151"/>
      <c r="SEM61" s="152"/>
      <c r="SEN61" s="152"/>
      <c r="SEO61" s="153"/>
      <c r="SEP61" s="154"/>
      <c r="SEQ61" s="150"/>
      <c r="SER61" s="151"/>
      <c r="SES61" s="152"/>
      <c r="SET61" s="152"/>
      <c r="SEU61" s="153"/>
      <c r="SEV61" s="154"/>
      <c r="SEW61" s="150"/>
      <c r="SEX61" s="151"/>
      <c r="SEY61" s="152"/>
      <c r="SEZ61" s="152"/>
      <c r="SFA61" s="153"/>
      <c r="SFB61" s="154"/>
      <c r="SFC61" s="150"/>
      <c r="SFD61" s="151"/>
      <c r="SFE61" s="152"/>
      <c r="SFF61" s="152"/>
      <c r="SFG61" s="153"/>
      <c r="SFH61" s="154"/>
      <c r="SFI61" s="150"/>
      <c r="SFJ61" s="151"/>
      <c r="SFK61" s="152"/>
      <c r="SFL61" s="152"/>
      <c r="SFM61" s="153"/>
      <c r="SFN61" s="154"/>
      <c r="SFO61" s="150"/>
      <c r="SFP61" s="151"/>
      <c r="SFQ61" s="152"/>
      <c r="SFR61" s="152"/>
      <c r="SFS61" s="153"/>
      <c r="SFT61" s="154"/>
      <c r="SFU61" s="150"/>
      <c r="SFV61" s="151"/>
      <c r="SFW61" s="152"/>
      <c r="SFX61" s="152"/>
      <c r="SFY61" s="153"/>
      <c r="SFZ61" s="154"/>
      <c r="SGA61" s="150"/>
      <c r="SGB61" s="151"/>
      <c r="SGC61" s="152"/>
      <c r="SGD61" s="152"/>
      <c r="SGE61" s="153"/>
      <c r="SGF61" s="154"/>
      <c r="SGG61" s="150"/>
      <c r="SGH61" s="151"/>
      <c r="SGI61" s="152"/>
      <c r="SGJ61" s="152"/>
      <c r="SGK61" s="153"/>
      <c r="SGL61" s="154"/>
      <c r="SGM61" s="150"/>
      <c r="SGN61" s="151"/>
      <c r="SGO61" s="152"/>
      <c r="SGP61" s="152"/>
      <c r="SGQ61" s="153"/>
      <c r="SGR61" s="154"/>
      <c r="SGS61" s="150"/>
      <c r="SGT61" s="151"/>
      <c r="SGU61" s="152"/>
      <c r="SGV61" s="152"/>
      <c r="SGW61" s="153"/>
      <c r="SGX61" s="154"/>
      <c r="SGY61" s="150"/>
      <c r="SGZ61" s="151"/>
      <c r="SHA61" s="152"/>
      <c r="SHB61" s="152"/>
      <c r="SHC61" s="153"/>
      <c r="SHD61" s="154"/>
      <c r="SHE61" s="150"/>
      <c r="SHF61" s="151"/>
      <c r="SHG61" s="152"/>
      <c r="SHH61" s="152"/>
      <c r="SHI61" s="153"/>
      <c r="SHJ61" s="154"/>
      <c r="SHK61" s="150"/>
      <c r="SHL61" s="151"/>
      <c r="SHM61" s="152"/>
      <c r="SHN61" s="152"/>
      <c r="SHO61" s="153"/>
      <c r="SHP61" s="154"/>
      <c r="SHQ61" s="150"/>
      <c r="SHR61" s="151"/>
      <c r="SHS61" s="152"/>
      <c r="SHT61" s="152"/>
      <c r="SHU61" s="153"/>
      <c r="SHV61" s="154"/>
      <c r="SHW61" s="150"/>
      <c r="SHX61" s="151"/>
      <c r="SHY61" s="152"/>
      <c r="SHZ61" s="152"/>
      <c r="SIA61" s="153"/>
      <c r="SIB61" s="154"/>
      <c r="SIC61" s="150"/>
      <c r="SID61" s="151"/>
      <c r="SIE61" s="152"/>
      <c r="SIF61" s="152"/>
      <c r="SIG61" s="153"/>
      <c r="SIH61" s="154"/>
      <c r="SII61" s="150"/>
      <c r="SIJ61" s="151"/>
      <c r="SIK61" s="152"/>
      <c r="SIL61" s="152"/>
      <c r="SIM61" s="153"/>
      <c r="SIN61" s="154"/>
      <c r="SIO61" s="150"/>
      <c r="SIP61" s="151"/>
      <c r="SIQ61" s="152"/>
      <c r="SIR61" s="152"/>
      <c r="SIS61" s="153"/>
      <c r="SIT61" s="154"/>
      <c r="SIU61" s="150"/>
      <c r="SIV61" s="151"/>
      <c r="SIW61" s="152"/>
      <c r="SIX61" s="152"/>
      <c r="SIY61" s="153"/>
      <c r="SIZ61" s="154"/>
      <c r="SJA61" s="150"/>
      <c r="SJB61" s="151"/>
      <c r="SJC61" s="152"/>
      <c r="SJD61" s="152"/>
      <c r="SJE61" s="153"/>
      <c r="SJF61" s="154"/>
      <c r="SJG61" s="150"/>
      <c r="SJH61" s="151"/>
      <c r="SJI61" s="152"/>
      <c r="SJJ61" s="152"/>
      <c r="SJK61" s="153"/>
      <c r="SJL61" s="154"/>
      <c r="SJM61" s="150"/>
      <c r="SJN61" s="151"/>
      <c r="SJO61" s="152"/>
      <c r="SJP61" s="152"/>
      <c r="SJQ61" s="153"/>
      <c r="SJR61" s="154"/>
      <c r="SJS61" s="150"/>
      <c r="SJT61" s="151"/>
      <c r="SJU61" s="152"/>
      <c r="SJV61" s="152"/>
      <c r="SJW61" s="153"/>
      <c r="SJX61" s="154"/>
      <c r="SJY61" s="150"/>
      <c r="SJZ61" s="151"/>
      <c r="SKA61" s="152"/>
      <c r="SKB61" s="152"/>
      <c r="SKC61" s="153"/>
      <c r="SKD61" s="154"/>
      <c r="SKE61" s="150"/>
      <c r="SKF61" s="151"/>
      <c r="SKG61" s="152"/>
      <c r="SKH61" s="152"/>
      <c r="SKI61" s="153"/>
      <c r="SKJ61" s="154"/>
      <c r="SKK61" s="150"/>
      <c r="SKL61" s="151"/>
      <c r="SKM61" s="152"/>
      <c r="SKN61" s="152"/>
      <c r="SKO61" s="153"/>
      <c r="SKP61" s="154"/>
      <c r="SKQ61" s="150"/>
      <c r="SKR61" s="151"/>
      <c r="SKS61" s="152"/>
      <c r="SKT61" s="152"/>
      <c r="SKU61" s="153"/>
      <c r="SKV61" s="154"/>
      <c r="SKW61" s="150"/>
      <c r="SKX61" s="151"/>
      <c r="SKY61" s="152"/>
      <c r="SKZ61" s="152"/>
      <c r="SLA61" s="153"/>
      <c r="SLB61" s="154"/>
      <c r="SLC61" s="150"/>
      <c r="SLD61" s="151"/>
      <c r="SLE61" s="152"/>
      <c r="SLF61" s="152"/>
      <c r="SLG61" s="153"/>
      <c r="SLH61" s="154"/>
      <c r="SLI61" s="150"/>
      <c r="SLJ61" s="151"/>
      <c r="SLK61" s="152"/>
      <c r="SLL61" s="152"/>
      <c r="SLM61" s="153"/>
      <c r="SLN61" s="154"/>
      <c r="SLO61" s="150"/>
      <c r="SLP61" s="151"/>
      <c r="SLQ61" s="152"/>
      <c r="SLR61" s="152"/>
      <c r="SLS61" s="153"/>
      <c r="SLT61" s="154"/>
      <c r="SLU61" s="150"/>
      <c r="SLV61" s="151"/>
      <c r="SLW61" s="152"/>
      <c r="SLX61" s="152"/>
      <c r="SLY61" s="153"/>
      <c r="SLZ61" s="154"/>
      <c r="SMA61" s="150"/>
      <c r="SMB61" s="151"/>
      <c r="SMC61" s="152"/>
      <c r="SMD61" s="152"/>
      <c r="SME61" s="153"/>
      <c r="SMF61" s="154"/>
      <c r="SMG61" s="150"/>
      <c r="SMH61" s="151"/>
      <c r="SMI61" s="152"/>
      <c r="SMJ61" s="152"/>
      <c r="SMK61" s="153"/>
      <c r="SML61" s="154"/>
      <c r="SMM61" s="150"/>
      <c r="SMN61" s="151"/>
      <c r="SMO61" s="152"/>
      <c r="SMP61" s="152"/>
      <c r="SMQ61" s="153"/>
      <c r="SMR61" s="154"/>
      <c r="SMS61" s="150"/>
      <c r="SMT61" s="151"/>
      <c r="SMU61" s="152"/>
      <c r="SMV61" s="152"/>
      <c r="SMW61" s="153"/>
      <c r="SMX61" s="154"/>
      <c r="SMY61" s="150"/>
      <c r="SMZ61" s="151"/>
      <c r="SNA61" s="152"/>
      <c r="SNB61" s="152"/>
      <c r="SNC61" s="153"/>
      <c r="SND61" s="154"/>
      <c r="SNE61" s="150"/>
      <c r="SNF61" s="151"/>
      <c r="SNG61" s="152"/>
      <c r="SNH61" s="152"/>
      <c r="SNI61" s="153"/>
      <c r="SNJ61" s="154"/>
      <c r="SNK61" s="150"/>
      <c r="SNL61" s="151"/>
      <c r="SNM61" s="152"/>
      <c r="SNN61" s="152"/>
      <c r="SNO61" s="153"/>
      <c r="SNP61" s="154"/>
      <c r="SNQ61" s="150"/>
      <c r="SNR61" s="151"/>
      <c r="SNS61" s="152"/>
      <c r="SNT61" s="152"/>
      <c r="SNU61" s="153"/>
      <c r="SNV61" s="154"/>
      <c r="SNW61" s="150"/>
      <c r="SNX61" s="151"/>
      <c r="SNY61" s="152"/>
      <c r="SNZ61" s="152"/>
      <c r="SOA61" s="153"/>
      <c r="SOB61" s="154"/>
      <c r="SOC61" s="150"/>
      <c r="SOD61" s="151"/>
      <c r="SOE61" s="152"/>
      <c r="SOF61" s="152"/>
      <c r="SOG61" s="153"/>
      <c r="SOH61" s="154"/>
      <c r="SOI61" s="150"/>
      <c r="SOJ61" s="151"/>
      <c r="SOK61" s="152"/>
      <c r="SOL61" s="152"/>
      <c r="SOM61" s="153"/>
      <c r="SON61" s="154"/>
      <c r="SOO61" s="150"/>
      <c r="SOP61" s="151"/>
      <c r="SOQ61" s="152"/>
      <c r="SOR61" s="152"/>
      <c r="SOS61" s="153"/>
      <c r="SOT61" s="154"/>
      <c r="SOU61" s="150"/>
      <c r="SOV61" s="151"/>
      <c r="SOW61" s="152"/>
      <c r="SOX61" s="152"/>
      <c r="SOY61" s="153"/>
      <c r="SOZ61" s="154"/>
      <c r="SPA61" s="150"/>
      <c r="SPB61" s="151"/>
      <c r="SPC61" s="152"/>
      <c r="SPD61" s="152"/>
      <c r="SPE61" s="153"/>
      <c r="SPF61" s="154"/>
      <c r="SPG61" s="150"/>
      <c r="SPH61" s="151"/>
      <c r="SPI61" s="152"/>
      <c r="SPJ61" s="152"/>
      <c r="SPK61" s="153"/>
      <c r="SPL61" s="154"/>
      <c r="SPM61" s="150"/>
      <c r="SPN61" s="151"/>
      <c r="SPO61" s="152"/>
      <c r="SPP61" s="152"/>
      <c r="SPQ61" s="153"/>
      <c r="SPR61" s="154"/>
      <c r="SPS61" s="150"/>
      <c r="SPT61" s="151"/>
      <c r="SPU61" s="152"/>
      <c r="SPV61" s="152"/>
      <c r="SPW61" s="153"/>
      <c r="SPX61" s="154"/>
      <c r="SPY61" s="150"/>
      <c r="SPZ61" s="151"/>
      <c r="SQA61" s="152"/>
      <c r="SQB61" s="152"/>
      <c r="SQC61" s="153"/>
      <c r="SQD61" s="154"/>
      <c r="SQE61" s="150"/>
      <c r="SQF61" s="151"/>
      <c r="SQG61" s="152"/>
      <c r="SQH61" s="152"/>
      <c r="SQI61" s="153"/>
      <c r="SQJ61" s="154"/>
      <c r="SQK61" s="150"/>
      <c r="SQL61" s="151"/>
      <c r="SQM61" s="152"/>
      <c r="SQN61" s="152"/>
      <c r="SQO61" s="153"/>
      <c r="SQP61" s="154"/>
      <c r="SQQ61" s="150"/>
      <c r="SQR61" s="151"/>
      <c r="SQS61" s="152"/>
      <c r="SQT61" s="152"/>
      <c r="SQU61" s="153"/>
      <c r="SQV61" s="154"/>
      <c r="SQW61" s="150"/>
      <c r="SQX61" s="151"/>
      <c r="SQY61" s="152"/>
      <c r="SQZ61" s="152"/>
      <c r="SRA61" s="153"/>
      <c r="SRB61" s="154"/>
      <c r="SRC61" s="150"/>
      <c r="SRD61" s="151"/>
      <c r="SRE61" s="152"/>
      <c r="SRF61" s="152"/>
      <c r="SRG61" s="153"/>
      <c r="SRH61" s="154"/>
      <c r="SRI61" s="150"/>
      <c r="SRJ61" s="151"/>
      <c r="SRK61" s="152"/>
      <c r="SRL61" s="152"/>
      <c r="SRM61" s="153"/>
      <c r="SRN61" s="154"/>
      <c r="SRO61" s="150"/>
      <c r="SRP61" s="151"/>
      <c r="SRQ61" s="152"/>
      <c r="SRR61" s="152"/>
      <c r="SRS61" s="153"/>
      <c r="SRT61" s="154"/>
      <c r="SRU61" s="150"/>
      <c r="SRV61" s="151"/>
      <c r="SRW61" s="152"/>
      <c r="SRX61" s="152"/>
      <c r="SRY61" s="153"/>
      <c r="SRZ61" s="154"/>
      <c r="SSA61" s="150"/>
      <c r="SSB61" s="151"/>
      <c r="SSC61" s="152"/>
      <c r="SSD61" s="152"/>
      <c r="SSE61" s="153"/>
      <c r="SSF61" s="154"/>
      <c r="SSG61" s="150"/>
      <c r="SSH61" s="151"/>
      <c r="SSI61" s="152"/>
      <c r="SSJ61" s="152"/>
      <c r="SSK61" s="153"/>
      <c r="SSL61" s="154"/>
      <c r="SSM61" s="150"/>
      <c r="SSN61" s="151"/>
      <c r="SSO61" s="152"/>
      <c r="SSP61" s="152"/>
      <c r="SSQ61" s="153"/>
      <c r="SSR61" s="154"/>
      <c r="SSS61" s="150"/>
      <c r="SST61" s="151"/>
      <c r="SSU61" s="152"/>
      <c r="SSV61" s="152"/>
      <c r="SSW61" s="153"/>
      <c r="SSX61" s="154"/>
      <c r="SSY61" s="150"/>
      <c r="SSZ61" s="151"/>
      <c r="STA61" s="152"/>
      <c r="STB61" s="152"/>
      <c r="STC61" s="153"/>
      <c r="STD61" s="154"/>
      <c r="STE61" s="150"/>
      <c r="STF61" s="151"/>
      <c r="STG61" s="152"/>
      <c r="STH61" s="152"/>
      <c r="STI61" s="153"/>
      <c r="STJ61" s="154"/>
      <c r="STK61" s="150"/>
      <c r="STL61" s="151"/>
      <c r="STM61" s="152"/>
      <c r="STN61" s="152"/>
      <c r="STO61" s="153"/>
      <c r="STP61" s="154"/>
      <c r="STQ61" s="150"/>
      <c r="STR61" s="151"/>
      <c r="STS61" s="152"/>
      <c r="STT61" s="152"/>
      <c r="STU61" s="153"/>
      <c r="STV61" s="154"/>
      <c r="STW61" s="150"/>
      <c r="STX61" s="151"/>
      <c r="STY61" s="152"/>
      <c r="STZ61" s="152"/>
      <c r="SUA61" s="153"/>
      <c r="SUB61" s="154"/>
      <c r="SUC61" s="150"/>
      <c r="SUD61" s="151"/>
      <c r="SUE61" s="152"/>
      <c r="SUF61" s="152"/>
      <c r="SUG61" s="153"/>
      <c r="SUH61" s="154"/>
      <c r="SUI61" s="150"/>
      <c r="SUJ61" s="151"/>
      <c r="SUK61" s="152"/>
      <c r="SUL61" s="152"/>
      <c r="SUM61" s="153"/>
      <c r="SUN61" s="154"/>
      <c r="SUO61" s="150"/>
      <c r="SUP61" s="151"/>
      <c r="SUQ61" s="152"/>
      <c r="SUR61" s="152"/>
      <c r="SUS61" s="153"/>
      <c r="SUT61" s="154"/>
      <c r="SUU61" s="150"/>
      <c r="SUV61" s="151"/>
      <c r="SUW61" s="152"/>
      <c r="SUX61" s="152"/>
      <c r="SUY61" s="153"/>
      <c r="SUZ61" s="154"/>
      <c r="SVA61" s="150"/>
      <c r="SVB61" s="151"/>
      <c r="SVC61" s="152"/>
      <c r="SVD61" s="152"/>
      <c r="SVE61" s="153"/>
      <c r="SVF61" s="154"/>
      <c r="SVG61" s="150"/>
      <c r="SVH61" s="151"/>
      <c r="SVI61" s="152"/>
      <c r="SVJ61" s="152"/>
      <c r="SVK61" s="153"/>
      <c r="SVL61" s="154"/>
      <c r="SVM61" s="150"/>
      <c r="SVN61" s="151"/>
      <c r="SVO61" s="152"/>
      <c r="SVP61" s="152"/>
      <c r="SVQ61" s="153"/>
      <c r="SVR61" s="154"/>
      <c r="SVS61" s="150"/>
      <c r="SVT61" s="151"/>
      <c r="SVU61" s="152"/>
      <c r="SVV61" s="152"/>
      <c r="SVW61" s="153"/>
      <c r="SVX61" s="154"/>
      <c r="SVY61" s="150"/>
      <c r="SVZ61" s="151"/>
      <c r="SWA61" s="152"/>
      <c r="SWB61" s="152"/>
      <c r="SWC61" s="153"/>
      <c r="SWD61" s="154"/>
      <c r="SWE61" s="150"/>
      <c r="SWF61" s="151"/>
      <c r="SWG61" s="152"/>
      <c r="SWH61" s="152"/>
      <c r="SWI61" s="153"/>
      <c r="SWJ61" s="154"/>
      <c r="SWK61" s="150"/>
      <c r="SWL61" s="151"/>
      <c r="SWM61" s="152"/>
      <c r="SWN61" s="152"/>
      <c r="SWO61" s="153"/>
      <c r="SWP61" s="154"/>
      <c r="SWQ61" s="150"/>
      <c r="SWR61" s="151"/>
      <c r="SWS61" s="152"/>
      <c r="SWT61" s="152"/>
      <c r="SWU61" s="153"/>
      <c r="SWV61" s="154"/>
      <c r="SWW61" s="150"/>
      <c r="SWX61" s="151"/>
      <c r="SWY61" s="152"/>
      <c r="SWZ61" s="152"/>
      <c r="SXA61" s="153"/>
      <c r="SXB61" s="154"/>
      <c r="SXC61" s="150"/>
      <c r="SXD61" s="151"/>
      <c r="SXE61" s="152"/>
      <c r="SXF61" s="152"/>
      <c r="SXG61" s="153"/>
      <c r="SXH61" s="154"/>
      <c r="SXI61" s="150"/>
      <c r="SXJ61" s="151"/>
      <c r="SXK61" s="152"/>
      <c r="SXL61" s="152"/>
      <c r="SXM61" s="153"/>
      <c r="SXN61" s="154"/>
      <c r="SXO61" s="150"/>
      <c r="SXP61" s="151"/>
      <c r="SXQ61" s="152"/>
      <c r="SXR61" s="152"/>
      <c r="SXS61" s="153"/>
      <c r="SXT61" s="154"/>
      <c r="SXU61" s="150"/>
      <c r="SXV61" s="151"/>
      <c r="SXW61" s="152"/>
      <c r="SXX61" s="152"/>
      <c r="SXY61" s="153"/>
      <c r="SXZ61" s="154"/>
      <c r="SYA61" s="150"/>
      <c r="SYB61" s="151"/>
      <c r="SYC61" s="152"/>
      <c r="SYD61" s="152"/>
      <c r="SYE61" s="153"/>
      <c r="SYF61" s="154"/>
      <c r="SYG61" s="150"/>
      <c r="SYH61" s="151"/>
      <c r="SYI61" s="152"/>
      <c r="SYJ61" s="152"/>
      <c r="SYK61" s="153"/>
      <c r="SYL61" s="154"/>
      <c r="SYM61" s="150"/>
      <c r="SYN61" s="151"/>
      <c r="SYO61" s="152"/>
      <c r="SYP61" s="152"/>
      <c r="SYQ61" s="153"/>
      <c r="SYR61" s="154"/>
      <c r="SYS61" s="150"/>
      <c r="SYT61" s="151"/>
      <c r="SYU61" s="152"/>
      <c r="SYV61" s="152"/>
      <c r="SYW61" s="153"/>
      <c r="SYX61" s="154"/>
      <c r="SYY61" s="150"/>
      <c r="SYZ61" s="151"/>
      <c r="SZA61" s="152"/>
      <c r="SZB61" s="152"/>
      <c r="SZC61" s="153"/>
      <c r="SZD61" s="154"/>
      <c r="SZE61" s="150"/>
      <c r="SZF61" s="151"/>
      <c r="SZG61" s="152"/>
      <c r="SZH61" s="152"/>
      <c r="SZI61" s="153"/>
      <c r="SZJ61" s="154"/>
      <c r="SZK61" s="150"/>
      <c r="SZL61" s="151"/>
      <c r="SZM61" s="152"/>
      <c r="SZN61" s="152"/>
      <c r="SZO61" s="153"/>
      <c r="SZP61" s="154"/>
      <c r="SZQ61" s="150"/>
      <c r="SZR61" s="151"/>
      <c r="SZS61" s="152"/>
      <c r="SZT61" s="152"/>
      <c r="SZU61" s="153"/>
      <c r="SZV61" s="154"/>
      <c r="SZW61" s="150"/>
      <c r="SZX61" s="151"/>
      <c r="SZY61" s="152"/>
      <c r="SZZ61" s="152"/>
      <c r="TAA61" s="153"/>
      <c r="TAB61" s="154"/>
      <c r="TAC61" s="150"/>
      <c r="TAD61" s="151"/>
      <c r="TAE61" s="152"/>
      <c r="TAF61" s="152"/>
      <c r="TAG61" s="153"/>
      <c r="TAH61" s="154"/>
      <c r="TAI61" s="150"/>
      <c r="TAJ61" s="151"/>
      <c r="TAK61" s="152"/>
      <c r="TAL61" s="152"/>
      <c r="TAM61" s="153"/>
      <c r="TAN61" s="154"/>
      <c r="TAO61" s="150"/>
      <c r="TAP61" s="151"/>
      <c r="TAQ61" s="152"/>
      <c r="TAR61" s="152"/>
      <c r="TAS61" s="153"/>
      <c r="TAT61" s="154"/>
      <c r="TAU61" s="150"/>
      <c r="TAV61" s="151"/>
      <c r="TAW61" s="152"/>
      <c r="TAX61" s="152"/>
      <c r="TAY61" s="153"/>
      <c r="TAZ61" s="154"/>
      <c r="TBA61" s="150"/>
      <c r="TBB61" s="151"/>
      <c r="TBC61" s="152"/>
      <c r="TBD61" s="152"/>
      <c r="TBE61" s="153"/>
      <c r="TBF61" s="154"/>
      <c r="TBG61" s="150"/>
      <c r="TBH61" s="151"/>
      <c r="TBI61" s="152"/>
      <c r="TBJ61" s="152"/>
      <c r="TBK61" s="153"/>
      <c r="TBL61" s="154"/>
      <c r="TBM61" s="150"/>
      <c r="TBN61" s="151"/>
      <c r="TBO61" s="152"/>
      <c r="TBP61" s="152"/>
      <c r="TBQ61" s="153"/>
      <c r="TBR61" s="154"/>
      <c r="TBS61" s="150"/>
      <c r="TBT61" s="151"/>
      <c r="TBU61" s="152"/>
      <c r="TBV61" s="152"/>
      <c r="TBW61" s="153"/>
      <c r="TBX61" s="154"/>
      <c r="TBY61" s="150"/>
      <c r="TBZ61" s="151"/>
      <c r="TCA61" s="152"/>
      <c r="TCB61" s="152"/>
      <c r="TCC61" s="153"/>
      <c r="TCD61" s="154"/>
      <c r="TCE61" s="150"/>
      <c r="TCF61" s="151"/>
      <c r="TCG61" s="152"/>
      <c r="TCH61" s="152"/>
      <c r="TCI61" s="153"/>
      <c r="TCJ61" s="154"/>
      <c r="TCK61" s="150"/>
      <c r="TCL61" s="151"/>
      <c r="TCM61" s="152"/>
      <c r="TCN61" s="152"/>
      <c r="TCO61" s="153"/>
      <c r="TCP61" s="154"/>
      <c r="TCQ61" s="150"/>
      <c r="TCR61" s="151"/>
      <c r="TCS61" s="152"/>
      <c r="TCT61" s="152"/>
      <c r="TCU61" s="153"/>
      <c r="TCV61" s="154"/>
      <c r="TCW61" s="150"/>
      <c r="TCX61" s="151"/>
      <c r="TCY61" s="152"/>
      <c r="TCZ61" s="152"/>
      <c r="TDA61" s="153"/>
      <c r="TDB61" s="154"/>
      <c r="TDC61" s="150"/>
      <c r="TDD61" s="151"/>
      <c r="TDE61" s="152"/>
      <c r="TDF61" s="152"/>
      <c r="TDG61" s="153"/>
      <c r="TDH61" s="154"/>
      <c r="TDI61" s="150"/>
      <c r="TDJ61" s="151"/>
      <c r="TDK61" s="152"/>
      <c r="TDL61" s="152"/>
      <c r="TDM61" s="153"/>
      <c r="TDN61" s="154"/>
      <c r="TDO61" s="150"/>
      <c r="TDP61" s="151"/>
      <c r="TDQ61" s="152"/>
      <c r="TDR61" s="152"/>
      <c r="TDS61" s="153"/>
      <c r="TDT61" s="154"/>
      <c r="TDU61" s="150"/>
      <c r="TDV61" s="151"/>
      <c r="TDW61" s="152"/>
      <c r="TDX61" s="152"/>
      <c r="TDY61" s="153"/>
      <c r="TDZ61" s="154"/>
      <c r="TEA61" s="150"/>
      <c r="TEB61" s="151"/>
      <c r="TEC61" s="152"/>
      <c r="TED61" s="152"/>
      <c r="TEE61" s="153"/>
      <c r="TEF61" s="154"/>
      <c r="TEG61" s="150"/>
      <c r="TEH61" s="151"/>
      <c r="TEI61" s="152"/>
      <c r="TEJ61" s="152"/>
      <c r="TEK61" s="153"/>
      <c r="TEL61" s="154"/>
      <c r="TEM61" s="150"/>
      <c r="TEN61" s="151"/>
      <c r="TEO61" s="152"/>
      <c r="TEP61" s="152"/>
      <c r="TEQ61" s="153"/>
      <c r="TER61" s="154"/>
      <c r="TES61" s="150"/>
      <c r="TET61" s="151"/>
      <c r="TEU61" s="152"/>
      <c r="TEV61" s="152"/>
      <c r="TEW61" s="153"/>
      <c r="TEX61" s="154"/>
      <c r="TEY61" s="150"/>
      <c r="TEZ61" s="151"/>
      <c r="TFA61" s="152"/>
      <c r="TFB61" s="152"/>
      <c r="TFC61" s="153"/>
      <c r="TFD61" s="154"/>
      <c r="TFE61" s="150"/>
      <c r="TFF61" s="151"/>
      <c r="TFG61" s="152"/>
      <c r="TFH61" s="152"/>
      <c r="TFI61" s="153"/>
      <c r="TFJ61" s="154"/>
      <c r="TFK61" s="150"/>
      <c r="TFL61" s="151"/>
      <c r="TFM61" s="152"/>
      <c r="TFN61" s="152"/>
      <c r="TFO61" s="153"/>
      <c r="TFP61" s="154"/>
      <c r="TFQ61" s="150"/>
      <c r="TFR61" s="151"/>
      <c r="TFS61" s="152"/>
      <c r="TFT61" s="152"/>
      <c r="TFU61" s="153"/>
      <c r="TFV61" s="154"/>
      <c r="TFW61" s="150"/>
      <c r="TFX61" s="151"/>
      <c r="TFY61" s="152"/>
      <c r="TFZ61" s="152"/>
      <c r="TGA61" s="153"/>
      <c r="TGB61" s="154"/>
      <c r="TGC61" s="150"/>
      <c r="TGD61" s="151"/>
      <c r="TGE61" s="152"/>
      <c r="TGF61" s="152"/>
      <c r="TGG61" s="153"/>
      <c r="TGH61" s="154"/>
      <c r="TGI61" s="150"/>
      <c r="TGJ61" s="151"/>
      <c r="TGK61" s="152"/>
      <c r="TGL61" s="152"/>
      <c r="TGM61" s="153"/>
      <c r="TGN61" s="154"/>
      <c r="TGO61" s="150"/>
      <c r="TGP61" s="151"/>
      <c r="TGQ61" s="152"/>
      <c r="TGR61" s="152"/>
      <c r="TGS61" s="153"/>
      <c r="TGT61" s="154"/>
      <c r="TGU61" s="150"/>
      <c r="TGV61" s="151"/>
      <c r="TGW61" s="152"/>
      <c r="TGX61" s="152"/>
      <c r="TGY61" s="153"/>
      <c r="TGZ61" s="154"/>
      <c r="THA61" s="150"/>
      <c r="THB61" s="151"/>
      <c r="THC61" s="152"/>
      <c r="THD61" s="152"/>
      <c r="THE61" s="153"/>
      <c r="THF61" s="154"/>
      <c r="THG61" s="150"/>
      <c r="THH61" s="151"/>
      <c r="THI61" s="152"/>
      <c r="THJ61" s="152"/>
      <c r="THK61" s="153"/>
      <c r="THL61" s="154"/>
      <c r="THM61" s="150"/>
      <c r="THN61" s="151"/>
      <c r="THO61" s="152"/>
      <c r="THP61" s="152"/>
      <c r="THQ61" s="153"/>
      <c r="THR61" s="154"/>
      <c r="THS61" s="150"/>
      <c r="THT61" s="151"/>
      <c r="THU61" s="152"/>
      <c r="THV61" s="152"/>
      <c r="THW61" s="153"/>
      <c r="THX61" s="154"/>
      <c r="THY61" s="150"/>
      <c r="THZ61" s="151"/>
      <c r="TIA61" s="152"/>
      <c r="TIB61" s="152"/>
      <c r="TIC61" s="153"/>
      <c r="TID61" s="154"/>
      <c r="TIE61" s="150"/>
      <c r="TIF61" s="151"/>
      <c r="TIG61" s="152"/>
      <c r="TIH61" s="152"/>
      <c r="TII61" s="153"/>
      <c r="TIJ61" s="154"/>
      <c r="TIK61" s="150"/>
      <c r="TIL61" s="151"/>
      <c r="TIM61" s="152"/>
      <c r="TIN61" s="152"/>
      <c r="TIO61" s="153"/>
      <c r="TIP61" s="154"/>
      <c r="TIQ61" s="150"/>
      <c r="TIR61" s="151"/>
      <c r="TIS61" s="152"/>
      <c r="TIT61" s="152"/>
      <c r="TIU61" s="153"/>
      <c r="TIV61" s="154"/>
      <c r="TIW61" s="150"/>
      <c r="TIX61" s="151"/>
      <c r="TIY61" s="152"/>
      <c r="TIZ61" s="152"/>
      <c r="TJA61" s="153"/>
      <c r="TJB61" s="154"/>
      <c r="TJC61" s="150"/>
      <c r="TJD61" s="151"/>
      <c r="TJE61" s="152"/>
      <c r="TJF61" s="152"/>
      <c r="TJG61" s="153"/>
      <c r="TJH61" s="154"/>
      <c r="TJI61" s="150"/>
      <c r="TJJ61" s="151"/>
      <c r="TJK61" s="152"/>
      <c r="TJL61" s="152"/>
      <c r="TJM61" s="153"/>
      <c r="TJN61" s="154"/>
      <c r="TJO61" s="150"/>
      <c r="TJP61" s="151"/>
      <c r="TJQ61" s="152"/>
      <c r="TJR61" s="152"/>
      <c r="TJS61" s="153"/>
      <c r="TJT61" s="154"/>
      <c r="TJU61" s="150"/>
      <c r="TJV61" s="151"/>
      <c r="TJW61" s="152"/>
      <c r="TJX61" s="152"/>
      <c r="TJY61" s="153"/>
      <c r="TJZ61" s="154"/>
      <c r="TKA61" s="150"/>
      <c r="TKB61" s="151"/>
      <c r="TKC61" s="152"/>
      <c r="TKD61" s="152"/>
      <c r="TKE61" s="153"/>
      <c r="TKF61" s="154"/>
      <c r="TKG61" s="150"/>
      <c r="TKH61" s="151"/>
      <c r="TKI61" s="152"/>
      <c r="TKJ61" s="152"/>
      <c r="TKK61" s="153"/>
      <c r="TKL61" s="154"/>
      <c r="TKM61" s="150"/>
      <c r="TKN61" s="151"/>
      <c r="TKO61" s="152"/>
      <c r="TKP61" s="152"/>
      <c r="TKQ61" s="153"/>
      <c r="TKR61" s="154"/>
      <c r="TKS61" s="150"/>
      <c r="TKT61" s="151"/>
      <c r="TKU61" s="152"/>
      <c r="TKV61" s="152"/>
      <c r="TKW61" s="153"/>
      <c r="TKX61" s="154"/>
      <c r="TKY61" s="150"/>
      <c r="TKZ61" s="151"/>
      <c r="TLA61" s="152"/>
      <c r="TLB61" s="152"/>
      <c r="TLC61" s="153"/>
      <c r="TLD61" s="154"/>
      <c r="TLE61" s="150"/>
      <c r="TLF61" s="151"/>
      <c r="TLG61" s="152"/>
      <c r="TLH61" s="152"/>
      <c r="TLI61" s="153"/>
      <c r="TLJ61" s="154"/>
      <c r="TLK61" s="150"/>
      <c r="TLL61" s="151"/>
      <c r="TLM61" s="152"/>
      <c r="TLN61" s="152"/>
      <c r="TLO61" s="153"/>
      <c r="TLP61" s="154"/>
      <c r="TLQ61" s="150"/>
      <c r="TLR61" s="151"/>
      <c r="TLS61" s="152"/>
      <c r="TLT61" s="152"/>
      <c r="TLU61" s="153"/>
      <c r="TLV61" s="154"/>
      <c r="TLW61" s="150"/>
      <c r="TLX61" s="151"/>
      <c r="TLY61" s="152"/>
      <c r="TLZ61" s="152"/>
      <c r="TMA61" s="153"/>
      <c r="TMB61" s="154"/>
      <c r="TMC61" s="150"/>
      <c r="TMD61" s="151"/>
      <c r="TME61" s="152"/>
      <c r="TMF61" s="152"/>
      <c r="TMG61" s="153"/>
      <c r="TMH61" s="154"/>
      <c r="TMI61" s="150"/>
      <c r="TMJ61" s="151"/>
      <c r="TMK61" s="152"/>
      <c r="TML61" s="152"/>
      <c r="TMM61" s="153"/>
      <c r="TMN61" s="154"/>
      <c r="TMO61" s="150"/>
      <c r="TMP61" s="151"/>
      <c r="TMQ61" s="152"/>
      <c r="TMR61" s="152"/>
      <c r="TMS61" s="153"/>
      <c r="TMT61" s="154"/>
      <c r="TMU61" s="150"/>
      <c r="TMV61" s="151"/>
      <c r="TMW61" s="152"/>
      <c r="TMX61" s="152"/>
      <c r="TMY61" s="153"/>
      <c r="TMZ61" s="154"/>
      <c r="TNA61" s="150"/>
      <c r="TNB61" s="151"/>
      <c r="TNC61" s="152"/>
      <c r="TND61" s="152"/>
      <c r="TNE61" s="153"/>
      <c r="TNF61" s="154"/>
      <c r="TNG61" s="150"/>
      <c r="TNH61" s="151"/>
      <c r="TNI61" s="152"/>
      <c r="TNJ61" s="152"/>
      <c r="TNK61" s="153"/>
      <c r="TNL61" s="154"/>
      <c r="TNM61" s="150"/>
      <c r="TNN61" s="151"/>
      <c r="TNO61" s="152"/>
      <c r="TNP61" s="152"/>
      <c r="TNQ61" s="153"/>
      <c r="TNR61" s="154"/>
      <c r="TNS61" s="150"/>
      <c r="TNT61" s="151"/>
      <c r="TNU61" s="152"/>
      <c r="TNV61" s="152"/>
      <c r="TNW61" s="153"/>
      <c r="TNX61" s="154"/>
      <c r="TNY61" s="150"/>
      <c r="TNZ61" s="151"/>
      <c r="TOA61" s="152"/>
      <c r="TOB61" s="152"/>
      <c r="TOC61" s="153"/>
      <c r="TOD61" s="154"/>
      <c r="TOE61" s="150"/>
      <c r="TOF61" s="151"/>
      <c r="TOG61" s="152"/>
      <c r="TOH61" s="152"/>
      <c r="TOI61" s="153"/>
      <c r="TOJ61" s="154"/>
      <c r="TOK61" s="150"/>
      <c r="TOL61" s="151"/>
      <c r="TOM61" s="152"/>
      <c r="TON61" s="152"/>
      <c r="TOO61" s="153"/>
      <c r="TOP61" s="154"/>
      <c r="TOQ61" s="150"/>
      <c r="TOR61" s="151"/>
      <c r="TOS61" s="152"/>
      <c r="TOT61" s="152"/>
      <c r="TOU61" s="153"/>
      <c r="TOV61" s="154"/>
      <c r="TOW61" s="150"/>
      <c r="TOX61" s="151"/>
      <c r="TOY61" s="152"/>
      <c r="TOZ61" s="152"/>
      <c r="TPA61" s="153"/>
      <c r="TPB61" s="154"/>
      <c r="TPC61" s="150"/>
      <c r="TPD61" s="151"/>
      <c r="TPE61" s="152"/>
      <c r="TPF61" s="152"/>
      <c r="TPG61" s="153"/>
      <c r="TPH61" s="154"/>
      <c r="TPI61" s="150"/>
      <c r="TPJ61" s="151"/>
      <c r="TPK61" s="152"/>
      <c r="TPL61" s="152"/>
      <c r="TPM61" s="153"/>
      <c r="TPN61" s="154"/>
      <c r="TPO61" s="150"/>
      <c r="TPP61" s="151"/>
      <c r="TPQ61" s="152"/>
      <c r="TPR61" s="152"/>
      <c r="TPS61" s="153"/>
      <c r="TPT61" s="154"/>
      <c r="TPU61" s="150"/>
      <c r="TPV61" s="151"/>
      <c r="TPW61" s="152"/>
      <c r="TPX61" s="152"/>
      <c r="TPY61" s="153"/>
      <c r="TPZ61" s="154"/>
      <c r="TQA61" s="150"/>
      <c r="TQB61" s="151"/>
      <c r="TQC61" s="152"/>
      <c r="TQD61" s="152"/>
      <c r="TQE61" s="153"/>
      <c r="TQF61" s="154"/>
      <c r="TQG61" s="150"/>
      <c r="TQH61" s="151"/>
      <c r="TQI61" s="152"/>
      <c r="TQJ61" s="152"/>
      <c r="TQK61" s="153"/>
      <c r="TQL61" s="154"/>
      <c r="TQM61" s="150"/>
      <c r="TQN61" s="151"/>
      <c r="TQO61" s="152"/>
      <c r="TQP61" s="152"/>
      <c r="TQQ61" s="153"/>
      <c r="TQR61" s="154"/>
      <c r="TQS61" s="150"/>
      <c r="TQT61" s="151"/>
      <c r="TQU61" s="152"/>
      <c r="TQV61" s="152"/>
      <c r="TQW61" s="153"/>
      <c r="TQX61" s="154"/>
      <c r="TQY61" s="150"/>
      <c r="TQZ61" s="151"/>
      <c r="TRA61" s="152"/>
      <c r="TRB61" s="152"/>
      <c r="TRC61" s="153"/>
      <c r="TRD61" s="154"/>
      <c r="TRE61" s="150"/>
      <c r="TRF61" s="151"/>
      <c r="TRG61" s="152"/>
      <c r="TRH61" s="152"/>
      <c r="TRI61" s="153"/>
      <c r="TRJ61" s="154"/>
      <c r="TRK61" s="150"/>
      <c r="TRL61" s="151"/>
      <c r="TRM61" s="152"/>
      <c r="TRN61" s="152"/>
      <c r="TRO61" s="153"/>
      <c r="TRP61" s="154"/>
      <c r="TRQ61" s="150"/>
      <c r="TRR61" s="151"/>
      <c r="TRS61" s="152"/>
      <c r="TRT61" s="152"/>
      <c r="TRU61" s="153"/>
      <c r="TRV61" s="154"/>
      <c r="TRW61" s="150"/>
      <c r="TRX61" s="151"/>
      <c r="TRY61" s="152"/>
      <c r="TRZ61" s="152"/>
      <c r="TSA61" s="153"/>
      <c r="TSB61" s="154"/>
      <c r="TSC61" s="150"/>
      <c r="TSD61" s="151"/>
      <c r="TSE61" s="152"/>
      <c r="TSF61" s="152"/>
      <c r="TSG61" s="153"/>
      <c r="TSH61" s="154"/>
      <c r="TSI61" s="150"/>
      <c r="TSJ61" s="151"/>
      <c r="TSK61" s="152"/>
      <c r="TSL61" s="152"/>
      <c r="TSM61" s="153"/>
      <c r="TSN61" s="154"/>
      <c r="TSO61" s="150"/>
      <c r="TSP61" s="151"/>
      <c r="TSQ61" s="152"/>
      <c r="TSR61" s="152"/>
      <c r="TSS61" s="153"/>
      <c r="TST61" s="154"/>
      <c r="TSU61" s="150"/>
      <c r="TSV61" s="151"/>
      <c r="TSW61" s="152"/>
      <c r="TSX61" s="152"/>
      <c r="TSY61" s="153"/>
      <c r="TSZ61" s="154"/>
      <c r="TTA61" s="150"/>
      <c r="TTB61" s="151"/>
      <c r="TTC61" s="152"/>
      <c r="TTD61" s="152"/>
      <c r="TTE61" s="153"/>
      <c r="TTF61" s="154"/>
      <c r="TTG61" s="150"/>
      <c r="TTH61" s="151"/>
      <c r="TTI61" s="152"/>
      <c r="TTJ61" s="152"/>
      <c r="TTK61" s="153"/>
      <c r="TTL61" s="154"/>
      <c r="TTM61" s="150"/>
      <c r="TTN61" s="151"/>
      <c r="TTO61" s="152"/>
      <c r="TTP61" s="152"/>
      <c r="TTQ61" s="153"/>
      <c r="TTR61" s="154"/>
      <c r="TTS61" s="150"/>
      <c r="TTT61" s="151"/>
      <c r="TTU61" s="152"/>
      <c r="TTV61" s="152"/>
      <c r="TTW61" s="153"/>
      <c r="TTX61" s="154"/>
      <c r="TTY61" s="150"/>
      <c r="TTZ61" s="151"/>
      <c r="TUA61" s="152"/>
      <c r="TUB61" s="152"/>
      <c r="TUC61" s="153"/>
      <c r="TUD61" s="154"/>
      <c r="TUE61" s="150"/>
      <c r="TUF61" s="151"/>
      <c r="TUG61" s="152"/>
      <c r="TUH61" s="152"/>
      <c r="TUI61" s="153"/>
      <c r="TUJ61" s="154"/>
      <c r="TUK61" s="150"/>
      <c r="TUL61" s="151"/>
      <c r="TUM61" s="152"/>
      <c r="TUN61" s="152"/>
      <c r="TUO61" s="153"/>
      <c r="TUP61" s="154"/>
      <c r="TUQ61" s="150"/>
      <c r="TUR61" s="151"/>
      <c r="TUS61" s="152"/>
      <c r="TUT61" s="152"/>
      <c r="TUU61" s="153"/>
      <c r="TUV61" s="154"/>
      <c r="TUW61" s="150"/>
      <c r="TUX61" s="151"/>
      <c r="TUY61" s="152"/>
      <c r="TUZ61" s="152"/>
      <c r="TVA61" s="153"/>
      <c r="TVB61" s="154"/>
      <c r="TVC61" s="150"/>
      <c r="TVD61" s="151"/>
      <c r="TVE61" s="152"/>
      <c r="TVF61" s="152"/>
      <c r="TVG61" s="153"/>
      <c r="TVH61" s="154"/>
      <c r="TVI61" s="150"/>
      <c r="TVJ61" s="151"/>
      <c r="TVK61" s="152"/>
      <c r="TVL61" s="152"/>
      <c r="TVM61" s="153"/>
      <c r="TVN61" s="154"/>
      <c r="TVO61" s="150"/>
      <c r="TVP61" s="151"/>
      <c r="TVQ61" s="152"/>
      <c r="TVR61" s="152"/>
      <c r="TVS61" s="153"/>
      <c r="TVT61" s="154"/>
      <c r="TVU61" s="150"/>
      <c r="TVV61" s="151"/>
      <c r="TVW61" s="152"/>
      <c r="TVX61" s="152"/>
      <c r="TVY61" s="153"/>
      <c r="TVZ61" s="154"/>
      <c r="TWA61" s="150"/>
      <c r="TWB61" s="151"/>
      <c r="TWC61" s="152"/>
      <c r="TWD61" s="152"/>
      <c r="TWE61" s="153"/>
      <c r="TWF61" s="154"/>
      <c r="TWG61" s="150"/>
      <c r="TWH61" s="151"/>
      <c r="TWI61" s="152"/>
      <c r="TWJ61" s="152"/>
      <c r="TWK61" s="153"/>
      <c r="TWL61" s="154"/>
      <c r="TWM61" s="150"/>
      <c r="TWN61" s="151"/>
      <c r="TWO61" s="152"/>
      <c r="TWP61" s="152"/>
      <c r="TWQ61" s="153"/>
      <c r="TWR61" s="154"/>
      <c r="TWS61" s="150"/>
      <c r="TWT61" s="151"/>
      <c r="TWU61" s="152"/>
      <c r="TWV61" s="152"/>
      <c r="TWW61" s="153"/>
      <c r="TWX61" s="154"/>
      <c r="TWY61" s="150"/>
      <c r="TWZ61" s="151"/>
      <c r="TXA61" s="152"/>
      <c r="TXB61" s="152"/>
      <c r="TXC61" s="153"/>
      <c r="TXD61" s="154"/>
      <c r="TXE61" s="150"/>
      <c r="TXF61" s="151"/>
      <c r="TXG61" s="152"/>
      <c r="TXH61" s="152"/>
      <c r="TXI61" s="153"/>
      <c r="TXJ61" s="154"/>
      <c r="TXK61" s="150"/>
      <c r="TXL61" s="151"/>
      <c r="TXM61" s="152"/>
      <c r="TXN61" s="152"/>
      <c r="TXO61" s="153"/>
      <c r="TXP61" s="154"/>
      <c r="TXQ61" s="150"/>
      <c r="TXR61" s="151"/>
      <c r="TXS61" s="152"/>
      <c r="TXT61" s="152"/>
      <c r="TXU61" s="153"/>
      <c r="TXV61" s="154"/>
      <c r="TXW61" s="150"/>
      <c r="TXX61" s="151"/>
      <c r="TXY61" s="152"/>
      <c r="TXZ61" s="152"/>
      <c r="TYA61" s="153"/>
      <c r="TYB61" s="154"/>
      <c r="TYC61" s="150"/>
      <c r="TYD61" s="151"/>
      <c r="TYE61" s="152"/>
      <c r="TYF61" s="152"/>
      <c r="TYG61" s="153"/>
      <c r="TYH61" s="154"/>
      <c r="TYI61" s="150"/>
      <c r="TYJ61" s="151"/>
      <c r="TYK61" s="152"/>
      <c r="TYL61" s="152"/>
      <c r="TYM61" s="153"/>
      <c r="TYN61" s="154"/>
      <c r="TYO61" s="150"/>
      <c r="TYP61" s="151"/>
      <c r="TYQ61" s="152"/>
      <c r="TYR61" s="152"/>
      <c r="TYS61" s="153"/>
      <c r="TYT61" s="154"/>
      <c r="TYU61" s="150"/>
      <c r="TYV61" s="151"/>
      <c r="TYW61" s="152"/>
      <c r="TYX61" s="152"/>
      <c r="TYY61" s="153"/>
      <c r="TYZ61" s="154"/>
      <c r="TZA61" s="150"/>
      <c r="TZB61" s="151"/>
      <c r="TZC61" s="152"/>
      <c r="TZD61" s="152"/>
      <c r="TZE61" s="153"/>
      <c r="TZF61" s="154"/>
      <c r="TZG61" s="150"/>
      <c r="TZH61" s="151"/>
      <c r="TZI61" s="152"/>
      <c r="TZJ61" s="152"/>
      <c r="TZK61" s="153"/>
      <c r="TZL61" s="154"/>
      <c r="TZM61" s="150"/>
      <c r="TZN61" s="151"/>
      <c r="TZO61" s="152"/>
      <c r="TZP61" s="152"/>
      <c r="TZQ61" s="153"/>
      <c r="TZR61" s="154"/>
      <c r="TZS61" s="150"/>
      <c r="TZT61" s="151"/>
      <c r="TZU61" s="152"/>
      <c r="TZV61" s="152"/>
      <c r="TZW61" s="153"/>
      <c r="TZX61" s="154"/>
      <c r="TZY61" s="150"/>
      <c r="TZZ61" s="151"/>
      <c r="UAA61" s="152"/>
      <c r="UAB61" s="152"/>
      <c r="UAC61" s="153"/>
      <c r="UAD61" s="154"/>
      <c r="UAE61" s="150"/>
      <c r="UAF61" s="151"/>
      <c r="UAG61" s="152"/>
      <c r="UAH61" s="152"/>
      <c r="UAI61" s="153"/>
      <c r="UAJ61" s="154"/>
      <c r="UAK61" s="150"/>
      <c r="UAL61" s="151"/>
      <c r="UAM61" s="152"/>
      <c r="UAN61" s="152"/>
      <c r="UAO61" s="153"/>
      <c r="UAP61" s="154"/>
      <c r="UAQ61" s="150"/>
      <c r="UAR61" s="151"/>
      <c r="UAS61" s="152"/>
      <c r="UAT61" s="152"/>
      <c r="UAU61" s="153"/>
      <c r="UAV61" s="154"/>
      <c r="UAW61" s="150"/>
      <c r="UAX61" s="151"/>
      <c r="UAY61" s="152"/>
      <c r="UAZ61" s="152"/>
      <c r="UBA61" s="153"/>
      <c r="UBB61" s="154"/>
      <c r="UBC61" s="150"/>
      <c r="UBD61" s="151"/>
      <c r="UBE61" s="152"/>
      <c r="UBF61" s="152"/>
      <c r="UBG61" s="153"/>
      <c r="UBH61" s="154"/>
      <c r="UBI61" s="150"/>
      <c r="UBJ61" s="151"/>
      <c r="UBK61" s="152"/>
      <c r="UBL61" s="152"/>
      <c r="UBM61" s="153"/>
      <c r="UBN61" s="154"/>
      <c r="UBO61" s="150"/>
      <c r="UBP61" s="151"/>
      <c r="UBQ61" s="152"/>
      <c r="UBR61" s="152"/>
      <c r="UBS61" s="153"/>
      <c r="UBT61" s="154"/>
      <c r="UBU61" s="150"/>
      <c r="UBV61" s="151"/>
      <c r="UBW61" s="152"/>
      <c r="UBX61" s="152"/>
      <c r="UBY61" s="153"/>
      <c r="UBZ61" s="154"/>
      <c r="UCA61" s="150"/>
      <c r="UCB61" s="151"/>
      <c r="UCC61" s="152"/>
      <c r="UCD61" s="152"/>
      <c r="UCE61" s="153"/>
      <c r="UCF61" s="154"/>
      <c r="UCG61" s="150"/>
      <c r="UCH61" s="151"/>
      <c r="UCI61" s="152"/>
      <c r="UCJ61" s="152"/>
      <c r="UCK61" s="153"/>
      <c r="UCL61" s="154"/>
      <c r="UCM61" s="150"/>
      <c r="UCN61" s="151"/>
      <c r="UCO61" s="152"/>
      <c r="UCP61" s="152"/>
      <c r="UCQ61" s="153"/>
      <c r="UCR61" s="154"/>
      <c r="UCS61" s="150"/>
      <c r="UCT61" s="151"/>
      <c r="UCU61" s="152"/>
      <c r="UCV61" s="152"/>
      <c r="UCW61" s="153"/>
      <c r="UCX61" s="154"/>
      <c r="UCY61" s="150"/>
      <c r="UCZ61" s="151"/>
      <c r="UDA61" s="152"/>
      <c r="UDB61" s="152"/>
      <c r="UDC61" s="153"/>
      <c r="UDD61" s="154"/>
      <c r="UDE61" s="150"/>
      <c r="UDF61" s="151"/>
      <c r="UDG61" s="152"/>
      <c r="UDH61" s="152"/>
      <c r="UDI61" s="153"/>
      <c r="UDJ61" s="154"/>
      <c r="UDK61" s="150"/>
      <c r="UDL61" s="151"/>
      <c r="UDM61" s="152"/>
      <c r="UDN61" s="152"/>
      <c r="UDO61" s="153"/>
      <c r="UDP61" s="154"/>
      <c r="UDQ61" s="150"/>
      <c r="UDR61" s="151"/>
      <c r="UDS61" s="152"/>
      <c r="UDT61" s="152"/>
      <c r="UDU61" s="153"/>
      <c r="UDV61" s="154"/>
      <c r="UDW61" s="150"/>
      <c r="UDX61" s="151"/>
      <c r="UDY61" s="152"/>
      <c r="UDZ61" s="152"/>
      <c r="UEA61" s="153"/>
      <c r="UEB61" s="154"/>
      <c r="UEC61" s="150"/>
      <c r="UED61" s="151"/>
      <c r="UEE61" s="152"/>
      <c r="UEF61" s="152"/>
      <c r="UEG61" s="153"/>
      <c r="UEH61" s="154"/>
      <c r="UEI61" s="150"/>
      <c r="UEJ61" s="151"/>
      <c r="UEK61" s="152"/>
      <c r="UEL61" s="152"/>
      <c r="UEM61" s="153"/>
      <c r="UEN61" s="154"/>
      <c r="UEO61" s="150"/>
      <c r="UEP61" s="151"/>
      <c r="UEQ61" s="152"/>
      <c r="UER61" s="152"/>
      <c r="UES61" s="153"/>
      <c r="UET61" s="154"/>
      <c r="UEU61" s="150"/>
      <c r="UEV61" s="151"/>
      <c r="UEW61" s="152"/>
      <c r="UEX61" s="152"/>
      <c r="UEY61" s="153"/>
      <c r="UEZ61" s="154"/>
      <c r="UFA61" s="150"/>
      <c r="UFB61" s="151"/>
      <c r="UFC61" s="152"/>
      <c r="UFD61" s="152"/>
      <c r="UFE61" s="153"/>
      <c r="UFF61" s="154"/>
      <c r="UFG61" s="150"/>
      <c r="UFH61" s="151"/>
      <c r="UFI61" s="152"/>
      <c r="UFJ61" s="152"/>
      <c r="UFK61" s="153"/>
      <c r="UFL61" s="154"/>
      <c r="UFM61" s="150"/>
      <c r="UFN61" s="151"/>
      <c r="UFO61" s="152"/>
      <c r="UFP61" s="152"/>
      <c r="UFQ61" s="153"/>
      <c r="UFR61" s="154"/>
      <c r="UFS61" s="150"/>
      <c r="UFT61" s="151"/>
      <c r="UFU61" s="152"/>
      <c r="UFV61" s="152"/>
      <c r="UFW61" s="153"/>
      <c r="UFX61" s="154"/>
      <c r="UFY61" s="150"/>
      <c r="UFZ61" s="151"/>
      <c r="UGA61" s="152"/>
      <c r="UGB61" s="152"/>
      <c r="UGC61" s="153"/>
      <c r="UGD61" s="154"/>
      <c r="UGE61" s="150"/>
      <c r="UGF61" s="151"/>
      <c r="UGG61" s="152"/>
      <c r="UGH61" s="152"/>
      <c r="UGI61" s="153"/>
      <c r="UGJ61" s="154"/>
      <c r="UGK61" s="150"/>
      <c r="UGL61" s="151"/>
      <c r="UGM61" s="152"/>
      <c r="UGN61" s="152"/>
      <c r="UGO61" s="153"/>
      <c r="UGP61" s="154"/>
      <c r="UGQ61" s="150"/>
      <c r="UGR61" s="151"/>
      <c r="UGS61" s="152"/>
      <c r="UGT61" s="152"/>
      <c r="UGU61" s="153"/>
      <c r="UGV61" s="154"/>
      <c r="UGW61" s="150"/>
      <c r="UGX61" s="151"/>
      <c r="UGY61" s="152"/>
      <c r="UGZ61" s="152"/>
      <c r="UHA61" s="153"/>
      <c r="UHB61" s="154"/>
      <c r="UHC61" s="150"/>
      <c r="UHD61" s="151"/>
      <c r="UHE61" s="152"/>
      <c r="UHF61" s="152"/>
      <c r="UHG61" s="153"/>
      <c r="UHH61" s="154"/>
      <c r="UHI61" s="150"/>
      <c r="UHJ61" s="151"/>
      <c r="UHK61" s="152"/>
      <c r="UHL61" s="152"/>
      <c r="UHM61" s="153"/>
      <c r="UHN61" s="154"/>
      <c r="UHO61" s="150"/>
      <c r="UHP61" s="151"/>
      <c r="UHQ61" s="152"/>
      <c r="UHR61" s="152"/>
      <c r="UHS61" s="153"/>
      <c r="UHT61" s="154"/>
      <c r="UHU61" s="150"/>
      <c r="UHV61" s="151"/>
      <c r="UHW61" s="152"/>
      <c r="UHX61" s="152"/>
      <c r="UHY61" s="153"/>
      <c r="UHZ61" s="154"/>
      <c r="UIA61" s="150"/>
      <c r="UIB61" s="151"/>
      <c r="UIC61" s="152"/>
      <c r="UID61" s="152"/>
      <c r="UIE61" s="153"/>
      <c r="UIF61" s="154"/>
      <c r="UIG61" s="150"/>
      <c r="UIH61" s="151"/>
      <c r="UII61" s="152"/>
      <c r="UIJ61" s="152"/>
      <c r="UIK61" s="153"/>
      <c r="UIL61" s="154"/>
      <c r="UIM61" s="150"/>
      <c r="UIN61" s="151"/>
      <c r="UIO61" s="152"/>
      <c r="UIP61" s="152"/>
      <c r="UIQ61" s="153"/>
      <c r="UIR61" s="154"/>
      <c r="UIS61" s="150"/>
      <c r="UIT61" s="151"/>
      <c r="UIU61" s="152"/>
      <c r="UIV61" s="152"/>
      <c r="UIW61" s="153"/>
      <c r="UIX61" s="154"/>
      <c r="UIY61" s="150"/>
      <c r="UIZ61" s="151"/>
      <c r="UJA61" s="152"/>
      <c r="UJB61" s="152"/>
      <c r="UJC61" s="153"/>
      <c r="UJD61" s="154"/>
      <c r="UJE61" s="150"/>
      <c r="UJF61" s="151"/>
      <c r="UJG61" s="152"/>
      <c r="UJH61" s="152"/>
      <c r="UJI61" s="153"/>
      <c r="UJJ61" s="154"/>
      <c r="UJK61" s="150"/>
      <c r="UJL61" s="151"/>
      <c r="UJM61" s="152"/>
      <c r="UJN61" s="152"/>
      <c r="UJO61" s="153"/>
      <c r="UJP61" s="154"/>
      <c r="UJQ61" s="150"/>
      <c r="UJR61" s="151"/>
      <c r="UJS61" s="152"/>
      <c r="UJT61" s="152"/>
      <c r="UJU61" s="153"/>
      <c r="UJV61" s="154"/>
      <c r="UJW61" s="150"/>
      <c r="UJX61" s="151"/>
      <c r="UJY61" s="152"/>
      <c r="UJZ61" s="152"/>
      <c r="UKA61" s="153"/>
      <c r="UKB61" s="154"/>
      <c r="UKC61" s="150"/>
      <c r="UKD61" s="151"/>
      <c r="UKE61" s="152"/>
      <c r="UKF61" s="152"/>
      <c r="UKG61" s="153"/>
      <c r="UKH61" s="154"/>
      <c r="UKI61" s="150"/>
      <c r="UKJ61" s="151"/>
      <c r="UKK61" s="152"/>
      <c r="UKL61" s="152"/>
      <c r="UKM61" s="153"/>
      <c r="UKN61" s="154"/>
      <c r="UKO61" s="150"/>
      <c r="UKP61" s="151"/>
      <c r="UKQ61" s="152"/>
      <c r="UKR61" s="152"/>
      <c r="UKS61" s="153"/>
      <c r="UKT61" s="154"/>
      <c r="UKU61" s="150"/>
      <c r="UKV61" s="151"/>
      <c r="UKW61" s="152"/>
      <c r="UKX61" s="152"/>
      <c r="UKY61" s="153"/>
      <c r="UKZ61" s="154"/>
      <c r="ULA61" s="150"/>
      <c r="ULB61" s="151"/>
      <c r="ULC61" s="152"/>
      <c r="ULD61" s="152"/>
      <c r="ULE61" s="153"/>
      <c r="ULF61" s="154"/>
      <c r="ULG61" s="150"/>
      <c r="ULH61" s="151"/>
      <c r="ULI61" s="152"/>
      <c r="ULJ61" s="152"/>
      <c r="ULK61" s="153"/>
      <c r="ULL61" s="154"/>
      <c r="ULM61" s="150"/>
      <c r="ULN61" s="151"/>
      <c r="ULO61" s="152"/>
      <c r="ULP61" s="152"/>
      <c r="ULQ61" s="153"/>
      <c r="ULR61" s="154"/>
      <c r="ULS61" s="150"/>
      <c r="ULT61" s="151"/>
      <c r="ULU61" s="152"/>
      <c r="ULV61" s="152"/>
      <c r="ULW61" s="153"/>
      <c r="ULX61" s="154"/>
      <c r="ULY61" s="150"/>
      <c r="ULZ61" s="151"/>
      <c r="UMA61" s="152"/>
      <c r="UMB61" s="152"/>
      <c r="UMC61" s="153"/>
      <c r="UMD61" s="154"/>
      <c r="UME61" s="150"/>
      <c r="UMF61" s="151"/>
      <c r="UMG61" s="152"/>
      <c r="UMH61" s="152"/>
      <c r="UMI61" s="153"/>
      <c r="UMJ61" s="154"/>
      <c r="UMK61" s="150"/>
      <c r="UML61" s="151"/>
      <c r="UMM61" s="152"/>
      <c r="UMN61" s="152"/>
      <c r="UMO61" s="153"/>
      <c r="UMP61" s="154"/>
      <c r="UMQ61" s="150"/>
      <c r="UMR61" s="151"/>
      <c r="UMS61" s="152"/>
      <c r="UMT61" s="152"/>
      <c r="UMU61" s="153"/>
      <c r="UMV61" s="154"/>
      <c r="UMW61" s="150"/>
      <c r="UMX61" s="151"/>
      <c r="UMY61" s="152"/>
      <c r="UMZ61" s="152"/>
      <c r="UNA61" s="153"/>
      <c r="UNB61" s="154"/>
      <c r="UNC61" s="150"/>
      <c r="UND61" s="151"/>
      <c r="UNE61" s="152"/>
      <c r="UNF61" s="152"/>
      <c r="UNG61" s="153"/>
      <c r="UNH61" s="154"/>
      <c r="UNI61" s="150"/>
      <c r="UNJ61" s="151"/>
      <c r="UNK61" s="152"/>
      <c r="UNL61" s="152"/>
      <c r="UNM61" s="153"/>
      <c r="UNN61" s="154"/>
      <c r="UNO61" s="150"/>
      <c r="UNP61" s="151"/>
      <c r="UNQ61" s="152"/>
      <c r="UNR61" s="152"/>
      <c r="UNS61" s="153"/>
      <c r="UNT61" s="154"/>
      <c r="UNU61" s="150"/>
      <c r="UNV61" s="151"/>
      <c r="UNW61" s="152"/>
      <c r="UNX61" s="152"/>
      <c r="UNY61" s="153"/>
      <c r="UNZ61" s="154"/>
      <c r="UOA61" s="150"/>
      <c r="UOB61" s="151"/>
      <c r="UOC61" s="152"/>
      <c r="UOD61" s="152"/>
      <c r="UOE61" s="153"/>
      <c r="UOF61" s="154"/>
      <c r="UOG61" s="150"/>
      <c r="UOH61" s="151"/>
      <c r="UOI61" s="152"/>
      <c r="UOJ61" s="152"/>
      <c r="UOK61" s="153"/>
      <c r="UOL61" s="154"/>
      <c r="UOM61" s="150"/>
      <c r="UON61" s="151"/>
      <c r="UOO61" s="152"/>
      <c r="UOP61" s="152"/>
      <c r="UOQ61" s="153"/>
      <c r="UOR61" s="154"/>
      <c r="UOS61" s="150"/>
      <c r="UOT61" s="151"/>
      <c r="UOU61" s="152"/>
      <c r="UOV61" s="152"/>
      <c r="UOW61" s="153"/>
      <c r="UOX61" s="154"/>
      <c r="UOY61" s="150"/>
      <c r="UOZ61" s="151"/>
      <c r="UPA61" s="152"/>
      <c r="UPB61" s="152"/>
      <c r="UPC61" s="153"/>
      <c r="UPD61" s="154"/>
      <c r="UPE61" s="150"/>
      <c r="UPF61" s="151"/>
      <c r="UPG61" s="152"/>
      <c r="UPH61" s="152"/>
      <c r="UPI61" s="153"/>
      <c r="UPJ61" s="154"/>
      <c r="UPK61" s="150"/>
      <c r="UPL61" s="151"/>
      <c r="UPM61" s="152"/>
      <c r="UPN61" s="152"/>
      <c r="UPO61" s="153"/>
      <c r="UPP61" s="154"/>
      <c r="UPQ61" s="150"/>
      <c r="UPR61" s="151"/>
      <c r="UPS61" s="152"/>
      <c r="UPT61" s="152"/>
      <c r="UPU61" s="153"/>
      <c r="UPV61" s="154"/>
      <c r="UPW61" s="150"/>
      <c r="UPX61" s="151"/>
      <c r="UPY61" s="152"/>
      <c r="UPZ61" s="152"/>
      <c r="UQA61" s="153"/>
      <c r="UQB61" s="154"/>
      <c r="UQC61" s="150"/>
      <c r="UQD61" s="151"/>
      <c r="UQE61" s="152"/>
      <c r="UQF61" s="152"/>
      <c r="UQG61" s="153"/>
      <c r="UQH61" s="154"/>
      <c r="UQI61" s="150"/>
      <c r="UQJ61" s="151"/>
      <c r="UQK61" s="152"/>
      <c r="UQL61" s="152"/>
      <c r="UQM61" s="153"/>
      <c r="UQN61" s="154"/>
      <c r="UQO61" s="150"/>
      <c r="UQP61" s="151"/>
      <c r="UQQ61" s="152"/>
      <c r="UQR61" s="152"/>
      <c r="UQS61" s="153"/>
      <c r="UQT61" s="154"/>
      <c r="UQU61" s="150"/>
      <c r="UQV61" s="151"/>
      <c r="UQW61" s="152"/>
      <c r="UQX61" s="152"/>
      <c r="UQY61" s="153"/>
      <c r="UQZ61" s="154"/>
      <c r="URA61" s="150"/>
      <c r="URB61" s="151"/>
      <c r="URC61" s="152"/>
      <c r="URD61" s="152"/>
      <c r="URE61" s="153"/>
      <c r="URF61" s="154"/>
      <c r="URG61" s="150"/>
      <c r="URH61" s="151"/>
      <c r="URI61" s="152"/>
      <c r="URJ61" s="152"/>
      <c r="URK61" s="153"/>
      <c r="URL61" s="154"/>
      <c r="URM61" s="150"/>
      <c r="URN61" s="151"/>
      <c r="URO61" s="152"/>
      <c r="URP61" s="152"/>
      <c r="URQ61" s="153"/>
      <c r="URR61" s="154"/>
      <c r="URS61" s="150"/>
      <c r="URT61" s="151"/>
      <c r="URU61" s="152"/>
      <c r="URV61" s="152"/>
      <c r="URW61" s="153"/>
      <c r="URX61" s="154"/>
      <c r="URY61" s="150"/>
      <c r="URZ61" s="151"/>
      <c r="USA61" s="152"/>
      <c r="USB61" s="152"/>
      <c r="USC61" s="153"/>
      <c r="USD61" s="154"/>
      <c r="USE61" s="150"/>
      <c r="USF61" s="151"/>
      <c r="USG61" s="152"/>
      <c r="USH61" s="152"/>
      <c r="USI61" s="153"/>
      <c r="USJ61" s="154"/>
      <c r="USK61" s="150"/>
      <c r="USL61" s="151"/>
      <c r="USM61" s="152"/>
      <c r="USN61" s="152"/>
      <c r="USO61" s="153"/>
      <c r="USP61" s="154"/>
      <c r="USQ61" s="150"/>
      <c r="USR61" s="151"/>
      <c r="USS61" s="152"/>
      <c r="UST61" s="152"/>
      <c r="USU61" s="153"/>
      <c r="USV61" s="154"/>
      <c r="USW61" s="150"/>
      <c r="USX61" s="151"/>
      <c r="USY61" s="152"/>
      <c r="USZ61" s="152"/>
      <c r="UTA61" s="153"/>
      <c r="UTB61" s="154"/>
      <c r="UTC61" s="150"/>
      <c r="UTD61" s="151"/>
      <c r="UTE61" s="152"/>
      <c r="UTF61" s="152"/>
      <c r="UTG61" s="153"/>
      <c r="UTH61" s="154"/>
      <c r="UTI61" s="150"/>
      <c r="UTJ61" s="151"/>
      <c r="UTK61" s="152"/>
      <c r="UTL61" s="152"/>
      <c r="UTM61" s="153"/>
      <c r="UTN61" s="154"/>
      <c r="UTO61" s="150"/>
      <c r="UTP61" s="151"/>
      <c r="UTQ61" s="152"/>
      <c r="UTR61" s="152"/>
      <c r="UTS61" s="153"/>
      <c r="UTT61" s="154"/>
      <c r="UTU61" s="150"/>
      <c r="UTV61" s="151"/>
      <c r="UTW61" s="152"/>
      <c r="UTX61" s="152"/>
      <c r="UTY61" s="153"/>
      <c r="UTZ61" s="154"/>
      <c r="UUA61" s="150"/>
      <c r="UUB61" s="151"/>
      <c r="UUC61" s="152"/>
      <c r="UUD61" s="152"/>
      <c r="UUE61" s="153"/>
      <c r="UUF61" s="154"/>
      <c r="UUG61" s="150"/>
      <c r="UUH61" s="151"/>
      <c r="UUI61" s="152"/>
      <c r="UUJ61" s="152"/>
      <c r="UUK61" s="153"/>
      <c r="UUL61" s="154"/>
      <c r="UUM61" s="150"/>
      <c r="UUN61" s="151"/>
      <c r="UUO61" s="152"/>
      <c r="UUP61" s="152"/>
      <c r="UUQ61" s="153"/>
      <c r="UUR61" s="154"/>
      <c r="UUS61" s="150"/>
      <c r="UUT61" s="151"/>
      <c r="UUU61" s="152"/>
      <c r="UUV61" s="152"/>
      <c r="UUW61" s="153"/>
      <c r="UUX61" s="154"/>
      <c r="UUY61" s="150"/>
      <c r="UUZ61" s="151"/>
      <c r="UVA61" s="152"/>
      <c r="UVB61" s="152"/>
      <c r="UVC61" s="153"/>
      <c r="UVD61" s="154"/>
      <c r="UVE61" s="150"/>
      <c r="UVF61" s="151"/>
      <c r="UVG61" s="152"/>
      <c r="UVH61" s="152"/>
      <c r="UVI61" s="153"/>
      <c r="UVJ61" s="154"/>
      <c r="UVK61" s="150"/>
      <c r="UVL61" s="151"/>
      <c r="UVM61" s="152"/>
      <c r="UVN61" s="152"/>
      <c r="UVO61" s="153"/>
      <c r="UVP61" s="154"/>
      <c r="UVQ61" s="150"/>
      <c r="UVR61" s="151"/>
      <c r="UVS61" s="152"/>
      <c r="UVT61" s="152"/>
      <c r="UVU61" s="153"/>
      <c r="UVV61" s="154"/>
      <c r="UVW61" s="150"/>
      <c r="UVX61" s="151"/>
      <c r="UVY61" s="152"/>
      <c r="UVZ61" s="152"/>
      <c r="UWA61" s="153"/>
      <c r="UWB61" s="154"/>
      <c r="UWC61" s="150"/>
      <c r="UWD61" s="151"/>
      <c r="UWE61" s="152"/>
      <c r="UWF61" s="152"/>
      <c r="UWG61" s="153"/>
      <c r="UWH61" s="154"/>
      <c r="UWI61" s="150"/>
      <c r="UWJ61" s="151"/>
      <c r="UWK61" s="152"/>
      <c r="UWL61" s="152"/>
      <c r="UWM61" s="153"/>
      <c r="UWN61" s="154"/>
      <c r="UWO61" s="150"/>
      <c r="UWP61" s="151"/>
      <c r="UWQ61" s="152"/>
      <c r="UWR61" s="152"/>
      <c r="UWS61" s="153"/>
      <c r="UWT61" s="154"/>
      <c r="UWU61" s="150"/>
      <c r="UWV61" s="151"/>
      <c r="UWW61" s="152"/>
      <c r="UWX61" s="152"/>
      <c r="UWY61" s="153"/>
      <c r="UWZ61" s="154"/>
      <c r="UXA61" s="150"/>
      <c r="UXB61" s="151"/>
      <c r="UXC61" s="152"/>
      <c r="UXD61" s="152"/>
      <c r="UXE61" s="153"/>
      <c r="UXF61" s="154"/>
      <c r="UXG61" s="150"/>
      <c r="UXH61" s="151"/>
      <c r="UXI61" s="152"/>
      <c r="UXJ61" s="152"/>
      <c r="UXK61" s="153"/>
      <c r="UXL61" s="154"/>
      <c r="UXM61" s="150"/>
      <c r="UXN61" s="151"/>
      <c r="UXO61" s="152"/>
      <c r="UXP61" s="152"/>
      <c r="UXQ61" s="153"/>
      <c r="UXR61" s="154"/>
      <c r="UXS61" s="150"/>
      <c r="UXT61" s="151"/>
      <c r="UXU61" s="152"/>
      <c r="UXV61" s="152"/>
      <c r="UXW61" s="153"/>
      <c r="UXX61" s="154"/>
      <c r="UXY61" s="150"/>
      <c r="UXZ61" s="151"/>
      <c r="UYA61" s="152"/>
      <c r="UYB61" s="152"/>
      <c r="UYC61" s="153"/>
      <c r="UYD61" s="154"/>
      <c r="UYE61" s="150"/>
      <c r="UYF61" s="151"/>
      <c r="UYG61" s="152"/>
      <c r="UYH61" s="152"/>
      <c r="UYI61" s="153"/>
      <c r="UYJ61" s="154"/>
      <c r="UYK61" s="150"/>
      <c r="UYL61" s="151"/>
      <c r="UYM61" s="152"/>
      <c r="UYN61" s="152"/>
      <c r="UYO61" s="153"/>
      <c r="UYP61" s="154"/>
      <c r="UYQ61" s="150"/>
      <c r="UYR61" s="151"/>
      <c r="UYS61" s="152"/>
      <c r="UYT61" s="152"/>
      <c r="UYU61" s="153"/>
      <c r="UYV61" s="154"/>
      <c r="UYW61" s="150"/>
      <c r="UYX61" s="151"/>
      <c r="UYY61" s="152"/>
      <c r="UYZ61" s="152"/>
      <c r="UZA61" s="153"/>
      <c r="UZB61" s="154"/>
      <c r="UZC61" s="150"/>
      <c r="UZD61" s="151"/>
      <c r="UZE61" s="152"/>
      <c r="UZF61" s="152"/>
      <c r="UZG61" s="153"/>
      <c r="UZH61" s="154"/>
      <c r="UZI61" s="150"/>
      <c r="UZJ61" s="151"/>
      <c r="UZK61" s="152"/>
      <c r="UZL61" s="152"/>
      <c r="UZM61" s="153"/>
      <c r="UZN61" s="154"/>
      <c r="UZO61" s="150"/>
      <c r="UZP61" s="151"/>
      <c r="UZQ61" s="152"/>
      <c r="UZR61" s="152"/>
      <c r="UZS61" s="153"/>
      <c r="UZT61" s="154"/>
      <c r="UZU61" s="150"/>
      <c r="UZV61" s="151"/>
      <c r="UZW61" s="152"/>
      <c r="UZX61" s="152"/>
      <c r="UZY61" s="153"/>
      <c r="UZZ61" s="154"/>
      <c r="VAA61" s="150"/>
      <c r="VAB61" s="151"/>
      <c r="VAC61" s="152"/>
      <c r="VAD61" s="152"/>
      <c r="VAE61" s="153"/>
      <c r="VAF61" s="154"/>
      <c r="VAG61" s="150"/>
      <c r="VAH61" s="151"/>
      <c r="VAI61" s="152"/>
      <c r="VAJ61" s="152"/>
      <c r="VAK61" s="153"/>
      <c r="VAL61" s="154"/>
      <c r="VAM61" s="150"/>
      <c r="VAN61" s="151"/>
      <c r="VAO61" s="152"/>
      <c r="VAP61" s="152"/>
      <c r="VAQ61" s="153"/>
      <c r="VAR61" s="154"/>
      <c r="VAS61" s="150"/>
      <c r="VAT61" s="151"/>
      <c r="VAU61" s="152"/>
      <c r="VAV61" s="152"/>
      <c r="VAW61" s="153"/>
      <c r="VAX61" s="154"/>
      <c r="VAY61" s="150"/>
      <c r="VAZ61" s="151"/>
      <c r="VBA61" s="152"/>
      <c r="VBB61" s="152"/>
      <c r="VBC61" s="153"/>
      <c r="VBD61" s="154"/>
      <c r="VBE61" s="150"/>
      <c r="VBF61" s="151"/>
      <c r="VBG61" s="152"/>
      <c r="VBH61" s="152"/>
      <c r="VBI61" s="153"/>
      <c r="VBJ61" s="154"/>
      <c r="VBK61" s="150"/>
      <c r="VBL61" s="151"/>
      <c r="VBM61" s="152"/>
      <c r="VBN61" s="152"/>
      <c r="VBO61" s="153"/>
      <c r="VBP61" s="154"/>
      <c r="VBQ61" s="150"/>
      <c r="VBR61" s="151"/>
      <c r="VBS61" s="152"/>
      <c r="VBT61" s="152"/>
      <c r="VBU61" s="153"/>
      <c r="VBV61" s="154"/>
      <c r="VBW61" s="150"/>
      <c r="VBX61" s="151"/>
      <c r="VBY61" s="152"/>
      <c r="VBZ61" s="152"/>
      <c r="VCA61" s="153"/>
      <c r="VCB61" s="154"/>
      <c r="VCC61" s="150"/>
      <c r="VCD61" s="151"/>
      <c r="VCE61" s="152"/>
      <c r="VCF61" s="152"/>
      <c r="VCG61" s="153"/>
      <c r="VCH61" s="154"/>
      <c r="VCI61" s="150"/>
      <c r="VCJ61" s="151"/>
      <c r="VCK61" s="152"/>
      <c r="VCL61" s="152"/>
      <c r="VCM61" s="153"/>
      <c r="VCN61" s="154"/>
      <c r="VCO61" s="150"/>
      <c r="VCP61" s="151"/>
      <c r="VCQ61" s="152"/>
      <c r="VCR61" s="152"/>
      <c r="VCS61" s="153"/>
      <c r="VCT61" s="154"/>
      <c r="VCU61" s="150"/>
      <c r="VCV61" s="151"/>
      <c r="VCW61" s="152"/>
      <c r="VCX61" s="152"/>
      <c r="VCY61" s="153"/>
      <c r="VCZ61" s="154"/>
      <c r="VDA61" s="150"/>
      <c r="VDB61" s="151"/>
      <c r="VDC61" s="152"/>
      <c r="VDD61" s="152"/>
      <c r="VDE61" s="153"/>
      <c r="VDF61" s="154"/>
      <c r="VDG61" s="150"/>
      <c r="VDH61" s="151"/>
      <c r="VDI61" s="152"/>
      <c r="VDJ61" s="152"/>
      <c r="VDK61" s="153"/>
      <c r="VDL61" s="154"/>
      <c r="VDM61" s="150"/>
      <c r="VDN61" s="151"/>
      <c r="VDO61" s="152"/>
      <c r="VDP61" s="152"/>
      <c r="VDQ61" s="153"/>
      <c r="VDR61" s="154"/>
      <c r="VDS61" s="150"/>
      <c r="VDT61" s="151"/>
      <c r="VDU61" s="152"/>
      <c r="VDV61" s="152"/>
      <c r="VDW61" s="153"/>
      <c r="VDX61" s="154"/>
      <c r="VDY61" s="150"/>
      <c r="VDZ61" s="151"/>
      <c r="VEA61" s="152"/>
      <c r="VEB61" s="152"/>
      <c r="VEC61" s="153"/>
      <c r="VED61" s="154"/>
      <c r="VEE61" s="150"/>
      <c r="VEF61" s="151"/>
      <c r="VEG61" s="152"/>
      <c r="VEH61" s="152"/>
      <c r="VEI61" s="153"/>
      <c r="VEJ61" s="154"/>
      <c r="VEK61" s="150"/>
      <c r="VEL61" s="151"/>
      <c r="VEM61" s="152"/>
      <c r="VEN61" s="152"/>
      <c r="VEO61" s="153"/>
      <c r="VEP61" s="154"/>
      <c r="VEQ61" s="150"/>
      <c r="VER61" s="151"/>
      <c r="VES61" s="152"/>
      <c r="VET61" s="152"/>
      <c r="VEU61" s="153"/>
      <c r="VEV61" s="154"/>
      <c r="VEW61" s="150"/>
      <c r="VEX61" s="151"/>
      <c r="VEY61" s="152"/>
      <c r="VEZ61" s="152"/>
      <c r="VFA61" s="153"/>
      <c r="VFB61" s="154"/>
      <c r="VFC61" s="150"/>
      <c r="VFD61" s="151"/>
      <c r="VFE61" s="152"/>
      <c r="VFF61" s="152"/>
      <c r="VFG61" s="153"/>
      <c r="VFH61" s="154"/>
      <c r="VFI61" s="150"/>
      <c r="VFJ61" s="151"/>
      <c r="VFK61" s="152"/>
      <c r="VFL61" s="152"/>
      <c r="VFM61" s="153"/>
      <c r="VFN61" s="154"/>
      <c r="VFO61" s="150"/>
      <c r="VFP61" s="151"/>
      <c r="VFQ61" s="152"/>
      <c r="VFR61" s="152"/>
      <c r="VFS61" s="153"/>
      <c r="VFT61" s="154"/>
      <c r="VFU61" s="150"/>
      <c r="VFV61" s="151"/>
      <c r="VFW61" s="152"/>
      <c r="VFX61" s="152"/>
      <c r="VFY61" s="153"/>
      <c r="VFZ61" s="154"/>
      <c r="VGA61" s="150"/>
      <c r="VGB61" s="151"/>
      <c r="VGC61" s="152"/>
      <c r="VGD61" s="152"/>
      <c r="VGE61" s="153"/>
      <c r="VGF61" s="154"/>
      <c r="VGG61" s="150"/>
      <c r="VGH61" s="151"/>
      <c r="VGI61" s="152"/>
      <c r="VGJ61" s="152"/>
      <c r="VGK61" s="153"/>
      <c r="VGL61" s="154"/>
      <c r="VGM61" s="150"/>
      <c r="VGN61" s="151"/>
      <c r="VGO61" s="152"/>
      <c r="VGP61" s="152"/>
      <c r="VGQ61" s="153"/>
      <c r="VGR61" s="154"/>
      <c r="VGS61" s="150"/>
      <c r="VGT61" s="151"/>
      <c r="VGU61" s="152"/>
      <c r="VGV61" s="152"/>
      <c r="VGW61" s="153"/>
      <c r="VGX61" s="154"/>
      <c r="VGY61" s="150"/>
      <c r="VGZ61" s="151"/>
      <c r="VHA61" s="152"/>
      <c r="VHB61" s="152"/>
      <c r="VHC61" s="153"/>
      <c r="VHD61" s="154"/>
      <c r="VHE61" s="150"/>
      <c r="VHF61" s="151"/>
      <c r="VHG61" s="152"/>
      <c r="VHH61" s="152"/>
      <c r="VHI61" s="153"/>
      <c r="VHJ61" s="154"/>
      <c r="VHK61" s="150"/>
      <c r="VHL61" s="151"/>
      <c r="VHM61" s="152"/>
      <c r="VHN61" s="152"/>
      <c r="VHO61" s="153"/>
      <c r="VHP61" s="154"/>
      <c r="VHQ61" s="150"/>
      <c r="VHR61" s="151"/>
      <c r="VHS61" s="152"/>
      <c r="VHT61" s="152"/>
      <c r="VHU61" s="153"/>
      <c r="VHV61" s="154"/>
      <c r="VHW61" s="150"/>
      <c r="VHX61" s="151"/>
      <c r="VHY61" s="152"/>
      <c r="VHZ61" s="152"/>
      <c r="VIA61" s="153"/>
      <c r="VIB61" s="154"/>
      <c r="VIC61" s="150"/>
      <c r="VID61" s="151"/>
      <c r="VIE61" s="152"/>
      <c r="VIF61" s="152"/>
      <c r="VIG61" s="153"/>
      <c r="VIH61" s="154"/>
      <c r="VII61" s="150"/>
      <c r="VIJ61" s="151"/>
      <c r="VIK61" s="152"/>
      <c r="VIL61" s="152"/>
      <c r="VIM61" s="153"/>
      <c r="VIN61" s="154"/>
      <c r="VIO61" s="150"/>
      <c r="VIP61" s="151"/>
      <c r="VIQ61" s="152"/>
      <c r="VIR61" s="152"/>
      <c r="VIS61" s="153"/>
      <c r="VIT61" s="154"/>
      <c r="VIU61" s="150"/>
      <c r="VIV61" s="151"/>
      <c r="VIW61" s="152"/>
      <c r="VIX61" s="152"/>
      <c r="VIY61" s="153"/>
      <c r="VIZ61" s="154"/>
      <c r="VJA61" s="150"/>
      <c r="VJB61" s="151"/>
      <c r="VJC61" s="152"/>
      <c r="VJD61" s="152"/>
      <c r="VJE61" s="153"/>
      <c r="VJF61" s="154"/>
      <c r="VJG61" s="150"/>
      <c r="VJH61" s="151"/>
      <c r="VJI61" s="152"/>
      <c r="VJJ61" s="152"/>
      <c r="VJK61" s="153"/>
      <c r="VJL61" s="154"/>
      <c r="VJM61" s="150"/>
      <c r="VJN61" s="151"/>
      <c r="VJO61" s="152"/>
      <c r="VJP61" s="152"/>
      <c r="VJQ61" s="153"/>
      <c r="VJR61" s="154"/>
      <c r="VJS61" s="150"/>
      <c r="VJT61" s="151"/>
      <c r="VJU61" s="152"/>
      <c r="VJV61" s="152"/>
      <c r="VJW61" s="153"/>
      <c r="VJX61" s="154"/>
      <c r="VJY61" s="150"/>
      <c r="VJZ61" s="151"/>
      <c r="VKA61" s="152"/>
      <c r="VKB61" s="152"/>
      <c r="VKC61" s="153"/>
      <c r="VKD61" s="154"/>
      <c r="VKE61" s="150"/>
      <c r="VKF61" s="151"/>
      <c r="VKG61" s="152"/>
      <c r="VKH61" s="152"/>
      <c r="VKI61" s="153"/>
      <c r="VKJ61" s="154"/>
      <c r="VKK61" s="150"/>
      <c r="VKL61" s="151"/>
      <c r="VKM61" s="152"/>
      <c r="VKN61" s="152"/>
      <c r="VKO61" s="153"/>
      <c r="VKP61" s="154"/>
      <c r="VKQ61" s="150"/>
      <c r="VKR61" s="151"/>
      <c r="VKS61" s="152"/>
      <c r="VKT61" s="152"/>
      <c r="VKU61" s="153"/>
      <c r="VKV61" s="154"/>
      <c r="VKW61" s="150"/>
      <c r="VKX61" s="151"/>
      <c r="VKY61" s="152"/>
      <c r="VKZ61" s="152"/>
      <c r="VLA61" s="153"/>
      <c r="VLB61" s="154"/>
      <c r="VLC61" s="150"/>
      <c r="VLD61" s="151"/>
      <c r="VLE61" s="152"/>
      <c r="VLF61" s="152"/>
      <c r="VLG61" s="153"/>
      <c r="VLH61" s="154"/>
      <c r="VLI61" s="150"/>
      <c r="VLJ61" s="151"/>
      <c r="VLK61" s="152"/>
      <c r="VLL61" s="152"/>
      <c r="VLM61" s="153"/>
      <c r="VLN61" s="154"/>
      <c r="VLO61" s="150"/>
      <c r="VLP61" s="151"/>
      <c r="VLQ61" s="152"/>
      <c r="VLR61" s="152"/>
      <c r="VLS61" s="153"/>
      <c r="VLT61" s="154"/>
      <c r="VLU61" s="150"/>
      <c r="VLV61" s="151"/>
      <c r="VLW61" s="152"/>
      <c r="VLX61" s="152"/>
      <c r="VLY61" s="153"/>
      <c r="VLZ61" s="154"/>
      <c r="VMA61" s="150"/>
      <c r="VMB61" s="151"/>
      <c r="VMC61" s="152"/>
      <c r="VMD61" s="152"/>
      <c r="VME61" s="153"/>
      <c r="VMF61" s="154"/>
      <c r="VMG61" s="150"/>
      <c r="VMH61" s="151"/>
      <c r="VMI61" s="152"/>
      <c r="VMJ61" s="152"/>
      <c r="VMK61" s="153"/>
      <c r="VML61" s="154"/>
      <c r="VMM61" s="150"/>
      <c r="VMN61" s="151"/>
      <c r="VMO61" s="152"/>
      <c r="VMP61" s="152"/>
      <c r="VMQ61" s="153"/>
      <c r="VMR61" s="154"/>
      <c r="VMS61" s="150"/>
      <c r="VMT61" s="151"/>
      <c r="VMU61" s="152"/>
      <c r="VMV61" s="152"/>
      <c r="VMW61" s="153"/>
      <c r="VMX61" s="154"/>
      <c r="VMY61" s="150"/>
      <c r="VMZ61" s="151"/>
      <c r="VNA61" s="152"/>
      <c r="VNB61" s="152"/>
      <c r="VNC61" s="153"/>
      <c r="VND61" s="154"/>
      <c r="VNE61" s="150"/>
      <c r="VNF61" s="151"/>
      <c r="VNG61" s="152"/>
      <c r="VNH61" s="152"/>
      <c r="VNI61" s="153"/>
      <c r="VNJ61" s="154"/>
      <c r="VNK61" s="150"/>
      <c r="VNL61" s="151"/>
      <c r="VNM61" s="152"/>
      <c r="VNN61" s="152"/>
      <c r="VNO61" s="153"/>
      <c r="VNP61" s="154"/>
      <c r="VNQ61" s="150"/>
      <c r="VNR61" s="151"/>
      <c r="VNS61" s="152"/>
      <c r="VNT61" s="152"/>
      <c r="VNU61" s="153"/>
      <c r="VNV61" s="154"/>
      <c r="VNW61" s="150"/>
      <c r="VNX61" s="151"/>
      <c r="VNY61" s="152"/>
      <c r="VNZ61" s="152"/>
      <c r="VOA61" s="153"/>
      <c r="VOB61" s="154"/>
      <c r="VOC61" s="150"/>
      <c r="VOD61" s="151"/>
      <c r="VOE61" s="152"/>
      <c r="VOF61" s="152"/>
      <c r="VOG61" s="153"/>
      <c r="VOH61" s="154"/>
      <c r="VOI61" s="150"/>
      <c r="VOJ61" s="151"/>
      <c r="VOK61" s="152"/>
      <c r="VOL61" s="152"/>
      <c r="VOM61" s="153"/>
      <c r="VON61" s="154"/>
      <c r="VOO61" s="150"/>
      <c r="VOP61" s="151"/>
      <c r="VOQ61" s="152"/>
      <c r="VOR61" s="152"/>
      <c r="VOS61" s="153"/>
      <c r="VOT61" s="154"/>
      <c r="VOU61" s="150"/>
      <c r="VOV61" s="151"/>
      <c r="VOW61" s="152"/>
      <c r="VOX61" s="152"/>
      <c r="VOY61" s="153"/>
      <c r="VOZ61" s="154"/>
      <c r="VPA61" s="150"/>
      <c r="VPB61" s="151"/>
      <c r="VPC61" s="152"/>
      <c r="VPD61" s="152"/>
      <c r="VPE61" s="153"/>
      <c r="VPF61" s="154"/>
      <c r="VPG61" s="150"/>
      <c r="VPH61" s="151"/>
      <c r="VPI61" s="152"/>
      <c r="VPJ61" s="152"/>
      <c r="VPK61" s="153"/>
      <c r="VPL61" s="154"/>
      <c r="VPM61" s="150"/>
      <c r="VPN61" s="151"/>
      <c r="VPO61" s="152"/>
      <c r="VPP61" s="152"/>
      <c r="VPQ61" s="153"/>
      <c r="VPR61" s="154"/>
      <c r="VPS61" s="150"/>
      <c r="VPT61" s="151"/>
      <c r="VPU61" s="152"/>
      <c r="VPV61" s="152"/>
      <c r="VPW61" s="153"/>
      <c r="VPX61" s="154"/>
      <c r="VPY61" s="150"/>
      <c r="VPZ61" s="151"/>
      <c r="VQA61" s="152"/>
      <c r="VQB61" s="152"/>
      <c r="VQC61" s="153"/>
      <c r="VQD61" s="154"/>
      <c r="VQE61" s="150"/>
      <c r="VQF61" s="151"/>
      <c r="VQG61" s="152"/>
      <c r="VQH61" s="152"/>
      <c r="VQI61" s="153"/>
      <c r="VQJ61" s="154"/>
      <c r="VQK61" s="150"/>
      <c r="VQL61" s="151"/>
      <c r="VQM61" s="152"/>
      <c r="VQN61" s="152"/>
      <c r="VQO61" s="153"/>
      <c r="VQP61" s="154"/>
      <c r="VQQ61" s="150"/>
      <c r="VQR61" s="151"/>
      <c r="VQS61" s="152"/>
      <c r="VQT61" s="152"/>
      <c r="VQU61" s="153"/>
      <c r="VQV61" s="154"/>
      <c r="VQW61" s="150"/>
      <c r="VQX61" s="151"/>
      <c r="VQY61" s="152"/>
      <c r="VQZ61" s="152"/>
      <c r="VRA61" s="153"/>
      <c r="VRB61" s="154"/>
      <c r="VRC61" s="150"/>
      <c r="VRD61" s="151"/>
      <c r="VRE61" s="152"/>
      <c r="VRF61" s="152"/>
      <c r="VRG61" s="153"/>
      <c r="VRH61" s="154"/>
      <c r="VRI61" s="150"/>
      <c r="VRJ61" s="151"/>
      <c r="VRK61" s="152"/>
      <c r="VRL61" s="152"/>
      <c r="VRM61" s="153"/>
      <c r="VRN61" s="154"/>
      <c r="VRO61" s="150"/>
      <c r="VRP61" s="151"/>
      <c r="VRQ61" s="152"/>
      <c r="VRR61" s="152"/>
      <c r="VRS61" s="153"/>
      <c r="VRT61" s="154"/>
      <c r="VRU61" s="150"/>
      <c r="VRV61" s="151"/>
      <c r="VRW61" s="152"/>
      <c r="VRX61" s="152"/>
      <c r="VRY61" s="153"/>
      <c r="VRZ61" s="154"/>
      <c r="VSA61" s="150"/>
      <c r="VSB61" s="151"/>
      <c r="VSC61" s="152"/>
      <c r="VSD61" s="152"/>
      <c r="VSE61" s="153"/>
      <c r="VSF61" s="154"/>
      <c r="VSG61" s="150"/>
      <c r="VSH61" s="151"/>
      <c r="VSI61" s="152"/>
      <c r="VSJ61" s="152"/>
      <c r="VSK61" s="153"/>
      <c r="VSL61" s="154"/>
      <c r="VSM61" s="150"/>
      <c r="VSN61" s="151"/>
      <c r="VSO61" s="152"/>
      <c r="VSP61" s="152"/>
      <c r="VSQ61" s="153"/>
      <c r="VSR61" s="154"/>
      <c r="VSS61" s="150"/>
      <c r="VST61" s="151"/>
      <c r="VSU61" s="152"/>
      <c r="VSV61" s="152"/>
      <c r="VSW61" s="153"/>
      <c r="VSX61" s="154"/>
      <c r="VSY61" s="150"/>
      <c r="VSZ61" s="151"/>
      <c r="VTA61" s="152"/>
      <c r="VTB61" s="152"/>
      <c r="VTC61" s="153"/>
      <c r="VTD61" s="154"/>
      <c r="VTE61" s="150"/>
      <c r="VTF61" s="151"/>
      <c r="VTG61" s="152"/>
      <c r="VTH61" s="152"/>
      <c r="VTI61" s="153"/>
      <c r="VTJ61" s="154"/>
      <c r="VTK61" s="150"/>
      <c r="VTL61" s="151"/>
      <c r="VTM61" s="152"/>
      <c r="VTN61" s="152"/>
      <c r="VTO61" s="153"/>
      <c r="VTP61" s="154"/>
      <c r="VTQ61" s="150"/>
      <c r="VTR61" s="151"/>
      <c r="VTS61" s="152"/>
      <c r="VTT61" s="152"/>
      <c r="VTU61" s="153"/>
      <c r="VTV61" s="154"/>
      <c r="VTW61" s="150"/>
      <c r="VTX61" s="151"/>
      <c r="VTY61" s="152"/>
      <c r="VTZ61" s="152"/>
      <c r="VUA61" s="153"/>
      <c r="VUB61" s="154"/>
      <c r="VUC61" s="150"/>
      <c r="VUD61" s="151"/>
      <c r="VUE61" s="152"/>
      <c r="VUF61" s="152"/>
      <c r="VUG61" s="153"/>
      <c r="VUH61" s="154"/>
      <c r="VUI61" s="150"/>
      <c r="VUJ61" s="151"/>
      <c r="VUK61" s="152"/>
      <c r="VUL61" s="152"/>
      <c r="VUM61" s="153"/>
      <c r="VUN61" s="154"/>
      <c r="VUO61" s="150"/>
      <c r="VUP61" s="151"/>
      <c r="VUQ61" s="152"/>
      <c r="VUR61" s="152"/>
      <c r="VUS61" s="153"/>
      <c r="VUT61" s="154"/>
      <c r="VUU61" s="150"/>
      <c r="VUV61" s="151"/>
      <c r="VUW61" s="152"/>
      <c r="VUX61" s="152"/>
      <c r="VUY61" s="153"/>
      <c r="VUZ61" s="154"/>
      <c r="VVA61" s="150"/>
      <c r="VVB61" s="151"/>
      <c r="VVC61" s="152"/>
      <c r="VVD61" s="152"/>
      <c r="VVE61" s="153"/>
      <c r="VVF61" s="154"/>
      <c r="VVG61" s="150"/>
      <c r="VVH61" s="151"/>
      <c r="VVI61" s="152"/>
      <c r="VVJ61" s="152"/>
      <c r="VVK61" s="153"/>
      <c r="VVL61" s="154"/>
      <c r="VVM61" s="150"/>
      <c r="VVN61" s="151"/>
      <c r="VVO61" s="152"/>
      <c r="VVP61" s="152"/>
      <c r="VVQ61" s="153"/>
      <c r="VVR61" s="154"/>
      <c r="VVS61" s="150"/>
      <c r="VVT61" s="151"/>
      <c r="VVU61" s="152"/>
      <c r="VVV61" s="152"/>
      <c r="VVW61" s="153"/>
      <c r="VVX61" s="154"/>
      <c r="VVY61" s="150"/>
      <c r="VVZ61" s="151"/>
      <c r="VWA61" s="152"/>
      <c r="VWB61" s="152"/>
      <c r="VWC61" s="153"/>
      <c r="VWD61" s="154"/>
      <c r="VWE61" s="150"/>
      <c r="VWF61" s="151"/>
      <c r="VWG61" s="152"/>
      <c r="VWH61" s="152"/>
      <c r="VWI61" s="153"/>
      <c r="VWJ61" s="154"/>
      <c r="VWK61" s="150"/>
      <c r="VWL61" s="151"/>
      <c r="VWM61" s="152"/>
      <c r="VWN61" s="152"/>
      <c r="VWO61" s="153"/>
      <c r="VWP61" s="154"/>
      <c r="VWQ61" s="150"/>
      <c r="VWR61" s="151"/>
      <c r="VWS61" s="152"/>
      <c r="VWT61" s="152"/>
      <c r="VWU61" s="153"/>
      <c r="VWV61" s="154"/>
      <c r="VWW61" s="150"/>
      <c r="VWX61" s="151"/>
      <c r="VWY61" s="152"/>
      <c r="VWZ61" s="152"/>
      <c r="VXA61" s="153"/>
      <c r="VXB61" s="154"/>
      <c r="VXC61" s="150"/>
      <c r="VXD61" s="151"/>
      <c r="VXE61" s="152"/>
      <c r="VXF61" s="152"/>
      <c r="VXG61" s="153"/>
      <c r="VXH61" s="154"/>
      <c r="VXI61" s="150"/>
      <c r="VXJ61" s="151"/>
      <c r="VXK61" s="152"/>
      <c r="VXL61" s="152"/>
      <c r="VXM61" s="153"/>
      <c r="VXN61" s="154"/>
      <c r="VXO61" s="150"/>
      <c r="VXP61" s="151"/>
      <c r="VXQ61" s="152"/>
      <c r="VXR61" s="152"/>
      <c r="VXS61" s="153"/>
      <c r="VXT61" s="154"/>
      <c r="VXU61" s="150"/>
      <c r="VXV61" s="151"/>
      <c r="VXW61" s="152"/>
      <c r="VXX61" s="152"/>
      <c r="VXY61" s="153"/>
      <c r="VXZ61" s="154"/>
      <c r="VYA61" s="150"/>
      <c r="VYB61" s="151"/>
      <c r="VYC61" s="152"/>
      <c r="VYD61" s="152"/>
      <c r="VYE61" s="153"/>
      <c r="VYF61" s="154"/>
      <c r="VYG61" s="150"/>
      <c r="VYH61" s="151"/>
      <c r="VYI61" s="152"/>
      <c r="VYJ61" s="152"/>
      <c r="VYK61" s="153"/>
      <c r="VYL61" s="154"/>
      <c r="VYM61" s="150"/>
      <c r="VYN61" s="151"/>
      <c r="VYO61" s="152"/>
      <c r="VYP61" s="152"/>
      <c r="VYQ61" s="153"/>
      <c r="VYR61" s="154"/>
      <c r="VYS61" s="150"/>
      <c r="VYT61" s="151"/>
      <c r="VYU61" s="152"/>
      <c r="VYV61" s="152"/>
      <c r="VYW61" s="153"/>
      <c r="VYX61" s="154"/>
      <c r="VYY61" s="150"/>
      <c r="VYZ61" s="151"/>
      <c r="VZA61" s="152"/>
      <c r="VZB61" s="152"/>
      <c r="VZC61" s="153"/>
      <c r="VZD61" s="154"/>
      <c r="VZE61" s="150"/>
      <c r="VZF61" s="151"/>
      <c r="VZG61" s="152"/>
      <c r="VZH61" s="152"/>
      <c r="VZI61" s="153"/>
      <c r="VZJ61" s="154"/>
      <c r="VZK61" s="150"/>
      <c r="VZL61" s="151"/>
      <c r="VZM61" s="152"/>
      <c r="VZN61" s="152"/>
      <c r="VZO61" s="153"/>
      <c r="VZP61" s="154"/>
      <c r="VZQ61" s="150"/>
      <c r="VZR61" s="151"/>
      <c r="VZS61" s="152"/>
      <c r="VZT61" s="152"/>
      <c r="VZU61" s="153"/>
      <c r="VZV61" s="154"/>
      <c r="VZW61" s="150"/>
      <c r="VZX61" s="151"/>
      <c r="VZY61" s="152"/>
      <c r="VZZ61" s="152"/>
      <c r="WAA61" s="153"/>
      <c r="WAB61" s="154"/>
      <c r="WAC61" s="150"/>
      <c r="WAD61" s="151"/>
      <c r="WAE61" s="152"/>
      <c r="WAF61" s="152"/>
      <c r="WAG61" s="153"/>
      <c r="WAH61" s="154"/>
      <c r="WAI61" s="150"/>
      <c r="WAJ61" s="151"/>
      <c r="WAK61" s="152"/>
      <c r="WAL61" s="152"/>
      <c r="WAM61" s="153"/>
      <c r="WAN61" s="154"/>
      <c r="WAO61" s="150"/>
      <c r="WAP61" s="151"/>
      <c r="WAQ61" s="152"/>
      <c r="WAR61" s="152"/>
      <c r="WAS61" s="153"/>
      <c r="WAT61" s="154"/>
      <c r="WAU61" s="150"/>
      <c r="WAV61" s="151"/>
      <c r="WAW61" s="152"/>
      <c r="WAX61" s="152"/>
      <c r="WAY61" s="153"/>
      <c r="WAZ61" s="154"/>
      <c r="WBA61" s="150"/>
      <c r="WBB61" s="151"/>
      <c r="WBC61" s="152"/>
      <c r="WBD61" s="152"/>
      <c r="WBE61" s="153"/>
      <c r="WBF61" s="154"/>
      <c r="WBG61" s="150"/>
      <c r="WBH61" s="151"/>
      <c r="WBI61" s="152"/>
      <c r="WBJ61" s="152"/>
      <c r="WBK61" s="153"/>
      <c r="WBL61" s="154"/>
      <c r="WBM61" s="150"/>
      <c r="WBN61" s="151"/>
      <c r="WBO61" s="152"/>
      <c r="WBP61" s="152"/>
      <c r="WBQ61" s="153"/>
      <c r="WBR61" s="154"/>
      <c r="WBS61" s="150"/>
      <c r="WBT61" s="151"/>
      <c r="WBU61" s="152"/>
      <c r="WBV61" s="152"/>
      <c r="WBW61" s="153"/>
      <c r="WBX61" s="154"/>
      <c r="WBY61" s="150"/>
      <c r="WBZ61" s="151"/>
      <c r="WCA61" s="152"/>
      <c r="WCB61" s="152"/>
      <c r="WCC61" s="153"/>
      <c r="WCD61" s="154"/>
      <c r="WCE61" s="150"/>
      <c r="WCF61" s="151"/>
      <c r="WCG61" s="152"/>
      <c r="WCH61" s="152"/>
      <c r="WCI61" s="153"/>
      <c r="WCJ61" s="154"/>
      <c r="WCK61" s="150"/>
      <c r="WCL61" s="151"/>
      <c r="WCM61" s="152"/>
      <c r="WCN61" s="152"/>
      <c r="WCO61" s="153"/>
      <c r="WCP61" s="154"/>
      <c r="WCQ61" s="150"/>
      <c r="WCR61" s="151"/>
      <c r="WCS61" s="152"/>
      <c r="WCT61" s="152"/>
      <c r="WCU61" s="153"/>
      <c r="WCV61" s="154"/>
      <c r="WCW61" s="150"/>
      <c r="WCX61" s="151"/>
      <c r="WCY61" s="152"/>
      <c r="WCZ61" s="152"/>
      <c r="WDA61" s="153"/>
      <c r="WDB61" s="154"/>
      <c r="WDC61" s="150"/>
      <c r="WDD61" s="151"/>
      <c r="WDE61" s="152"/>
      <c r="WDF61" s="152"/>
      <c r="WDG61" s="153"/>
      <c r="WDH61" s="154"/>
      <c r="WDI61" s="150"/>
      <c r="WDJ61" s="151"/>
      <c r="WDK61" s="152"/>
      <c r="WDL61" s="152"/>
      <c r="WDM61" s="153"/>
      <c r="WDN61" s="154"/>
      <c r="WDO61" s="150"/>
      <c r="WDP61" s="151"/>
      <c r="WDQ61" s="152"/>
      <c r="WDR61" s="152"/>
      <c r="WDS61" s="153"/>
      <c r="WDT61" s="154"/>
      <c r="WDU61" s="150"/>
      <c r="WDV61" s="151"/>
      <c r="WDW61" s="152"/>
      <c r="WDX61" s="152"/>
      <c r="WDY61" s="153"/>
      <c r="WDZ61" s="154"/>
      <c r="WEA61" s="150"/>
      <c r="WEB61" s="151"/>
      <c r="WEC61" s="152"/>
      <c r="WED61" s="152"/>
      <c r="WEE61" s="153"/>
      <c r="WEF61" s="154"/>
      <c r="WEG61" s="150"/>
      <c r="WEH61" s="151"/>
      <c r="WEI61" s="152"/>
      <c r="WEJ61" s="152"/>
      <c r="WEK61" s="153"/>
      <c r="WEL61" s="154"/>
      <c r="WEM61" s="150"/>
      <c r="WEN61" s="151"/>
      <c r="WEO61" s="152"/>
      <c r="WEP61" s="152"/>
      <c r="WEQ61" s="153"/>
      <c r="WER61" s="154"/>
      <c r="WES61" s="150"/>
      <c r="WET61" s="151"/>
      <c r="WEU61" s="152"/>
      <c r="WEV61" s="152"/>
      <c r="WEW61" s="153"/>
      <c r="WEX61" s="154"/>
      <c r="WEY61" s="150"/>
      <c r="WEZ61" s="151"/>
      <c r="WFA61" s="152"/>
      <c r="WFB61" s="152"/>
      <c r="WFC61" s="153"/>
      <c r="WFD61" s="154"/>
      <c r="WFE61" s="150"/>
      <c r="WFF61" s="151"/>
      <c r="WFG61" s="152"/>
      <c r="WFH61" s="152"/>
      <c r="WFI61" s="153"/>
      <c r="WFJ61" s="154"/>
      <c r="WFK61" s="150"/>
      <c r="WFL61" s="151"/>
      <c r="WFM61" s="152"/>
      <c r="WFN61" s="152"/>
      <c r="WFO61" s="153"/>
      <c r="WFP61" s="154"/>
      <c r="WFQ61" s="150"/>
      <c r="WFR61" s="151"/>
      <c r="WFS61" s="152"/>
      <c r="WFT61" s="152"/>
      <c r="WFU61" s="153"/>
      <c r="WFV61" s="154"/>
      <c r="WFW61" s="150"/>
      <c r="WFX61" s="151"/>
      <c r="WFY61" s="152"/>
      <c r="WFZ61" s="152"/>
      <c r="WGA61" s="153"/>
      <c r="WGB61" s="154"/>
      <c r="WGC61" s="150"/>
      <c r="WGD61" s="151"/>
      <c r="WGE61" s="152"/>
      <c r="WGF61" s="152"/>
      <c r="WGG61" s="153"/>
      <c r="WGH61" s="154"/>
      <c r="WGI61" s="150"/>
      <c r="WGJ61" s="151"/>
      <c r="WGK61" s="152"/>
      <c r="WGL61" s="152"/>
      <c r="WGM61" s="153"/>
      <c r="WGN61" s="154"/>
      <c r="WGO61" s="150"/>
      <c r="WGP61" s="151"/>
      <c r="WGQ61" s="152"/>
      <c r="WGR61" s="152"/>
      <c r="WGS61" s="153"/>
      <c r="WGT61" s="154"/>
      <c r="WGU61" s="150"/>
      <c r="WGV61" s="151"/>
      <c r="WGW61" s="152"/>
      <c r="WGX61" s="152"/>
      <c r="WGY61" s="153"/>
      <c r="WGZ61" s="154"/>
      <c r="WHA61" s="150"/>
      <c r="WHB61" s="151"/>
      <c r="WHC61" s="152"/>
      <c r="WHD61" s="152"/>
      <c r="WHE61" s="153"/>
      <c r="WHF61" s="154"/>
      <c r="WHG61" s="150"/>
      <c r="WHH61" s="151"/>
      <c r="WHI61" s="152"/>
      <c r="WHJ61" s="152"/>
      <c r="WHK61" s="153"/>
      <c r="WHL61" s="154"/>
      <c r="WHM61" s="150"/>
      <c r="WHN61" s="151"/>
      <c r="WHO61" s="152"/>
      <c r="WHP61" s="152"/>
      <c r="WHQ61" s="153"/>
      <c r="WHR61" s="154"/>
      <c r="WHS61" s="150"/>
      <c r="WHT61" s="151"/>
      <c r="WHU61" s="152"/>
      <c r="WHV61" s="152"/>
      <c r="WHW61" s="153"/>
      <c r="WHX61" s="154"/>
      <c r="WHY61" s="150"/>
      <c r="WHZ61" s="151"/>
      <c r="WIA61" s="152"/>
      <c r="WIB61" s="152"/>
      <c r="WIC61" s="153"/>
      <c r="WID61" s="154"/>
      <c r="WIE61" s="150"/>
      <c r="WIF61" s="151"/>
      <c r="WIG61" s="152"/>
      <c r="WIH61" s="152"/>
      <c r="WII61" s="153"/>
      <c r="WIJ61" s="154"/>
      <c r="WIK61" s="150"/>
      <c r="WIL61" s="151"/>
      <c r="WIM61" s="152"/>
      <c r="WIN61" s="152"/>
      <c r="WIO61" s="153"/>
      <c r="WIP61" s="154"/>
      <c r="WIQ61" s="150"/>
      <c r="WIR61" s="151"/>
      <c r="WIS61" s="152"/>
      <c r="WIT61" s="152"/>
      <c r="WIU61" s="153"/>
      <c r="WIV61" s="154"/>
      <c r="WIW61" s="150"/>
      <c r="WIX61" s="151"/>
      <c r="WIY61" s="152"/>
      <c r="WIZ61" s="152"/>
      <c r="WJA61" s="153"/>
      <c r="WJB61" s="154"/>
      <c r="WJC61" s="150"/>
      <c r="WJD61" s="151"/>
      <c r="WJE61" s="152"/>
      <c r="WJF61" s="152"/>
      <c r="WJG61" s="153"/>
      <c r="WJH61" s="154"/>
      <c r="WJI61" s="150"/>
      <c r="WJJ61" s="151"/>
      <c r="WJK61" s="152"/>
      <c r="WJL61" s="152"/>
      <c r="WJM61" s="153"/>
      <c r="WJN61" s="154"/>
      <c r="WJO61" s="150"/>
      <c r="WJP61" s="151"/>
      <c r="WJQ61" s="152"/>
      <c r="WJR61" s="152"/>
      <c r="WJS61" s="153"/>
      <c r="WJT61" s="154"/>
      <c r="WJU61" s="150"/>
      <c r="WJV61" s="151"/>
      <c r="WJW61" s="152"/>
      <c r="WJX61" s="152"/>
      <c r="WJY61" s="153"/>
      <c r="WJZ61" s="154"/>
      <c r="WKA61" s="150"/>
      <c r="WKB61" s="151"/>
      <c r="WKC61" s="152"/>
      <c r="WKD61" s="152"/>
      <c r="WKE61" s="153"/>
      <c r="WKF61" s="154"/>
      <c r="WKG61" s="150"/>
      <c r="WKH61" s="151"/>
      <c r="WKI61" s="152"/>
      <c r="WKJ61" s="152"/>
      <c r="WKK61" s="153"/>
      <c r="WKL61" s="154"/>
      <c r="WKM61" s="150"/>
      <c r="WKN61" s="151"/>
      <c r="WKO61" s="152"/>
      <c r="WKP61" s="152"/>
      <c r="WKQ61" s="153"/>
      <c r="WKR61" s="154"/>
      <c r="WKS61" s="150"/>
      <c r="WKT61" s="151"/>
      <c r="WKU61" s="152"/>
      <c r="WKV61" s="152"/>
      <c r="WKW61" s="153"/>
      <c r="WKX61" s="154"/>
      <c r="WKY61" s="150"/>
      <c r="WKZ61" s="151"/>
      <c r="WLA61" s="152"/>
      <c r="WLB61" s="152"/>
      <c r="WLC61" s="153"/>
      <c r="WLD61" s="154"/>
      <c r="WLE61" s="150"/>
      <c r="WLF61" s="151"/>
      <c r="WLG61" s="152"/>
      <c r="WLH61" s="152"/>
      <c r="WLI61" s="153"/>
      <c r="WLJ61" s="154"/>
      <c r="WLK61" s="150"/>
      <c r="WLL61" s="151"/>
      <c r="WLM61" s="152"/>
      <c r="WLN61" s="152"/>
      <c r="WLO61" s="153"/>
      <c r="WLP61" s="154"/>
      <c r="WLQ61" s="150"/>
      <c r="WLR61" s="151"/>
      <c r="WLS61" s="152"/>
      <c r="WLT61" s="152"/>
      <c r="WLU61" s="153"/>
      <c r="WLV61" s="154"/>
      <c r="WLW61" s="150"/>
      <c r="WLX61" s="151"/>
      <c r="WLY61" s="152"/>
      <c r="WLZ61" s="152"/>
      <c r="WMA61" s="153"/>
      <c r="WMB61" s="154"/>
      <c r="WMC61" s="150"/>
      <c r="WMD61" s="151"/>
      <c r="WME61" s="152"/>
      <c r="WMF61" s="152"/>
      <c r="WMG61" s="153"/>
      <c r="WMH61" s="154"/>
      <c r="WMI61" s="150"/>
      <c r="WMJ61" s="151"/>
      <c r="WMK61" s="152"/>
      <c r="WML61" s="152"/>
      <c r="WMM61" s="153"/>
      <c r="WMN61" s="154"/>
      <c r="WMO61" s="150"/>
      <c r="WMP61" s="151"/>
      <c r="WMQ61" s="152"/>
      <c r="WMR61" s="152"/>
      <c r="WMS61" s="153"/>
      <c r="WMT61" s="154"/>
      <c r="WMU61" s="150"/>
      <c r="WMV61" s="151"/>
      <c r="WMW61" s="152"/>
      <c r="WMX61" s="152"/>
      <c r="WMY61" s="153"/>
      <c r="WMZ61" s="154"/>
      <c r="WNA61" s="150"/>
      <c r="WNB61" s="151"/>
      <c r="WNC61" s="152"/>
      <c r="WND61" s="152"/>
      <c r="WNE61" s="153"/>
      <c r="WNF61" s="154"/>
      <c r="WNG61" s="150"/>
      <c r="WNH61" s="151"/>
      <c r="WNI61" s="152"/>
      <c r="WNJ61" s="152"/>
      <c r="WNK61" s="153"/>
      <c r="WNL61" s="154"/>
      <c r="WNM61" s="150"/>
      <c r="WNN61" s="151"/>
      <c r="WNO61" s="152"/>
      <c r="WNP61" s="152"/>
      <c r="WNQ61" s="153"/>
      <c r="WNR61" s="154"/>
      <c r="WNS61" s="150"/>
      <c r="WNT61" s="151"/>
      <c r="WNU61" s="152"/>
      <c r="WNV61" s="152"/>
      <c r="WNW61" s="153"/>
      <c r="WNX61" s="154"/>
      <c r="WNY61" s="150"/>
      <c r="WNZ61" s="151"/>
      <c r="WOA61" s="152"/>
      <c r="WOB61" s="152"/>
      <c r="WOC61" s="153"/>
      <c r="WOD61" s="154"/>
      <c r="WOE61" s="150"/>
      <c r="WOF61" s="151"/>
      <c r="WOG61" s="152"/>
      <c r="WOH61" s="152"/>
      <c r="WOI61" s="153"/>
      <c r="WOJ61" s="154"/>
      <c r="WOK61" s="150"/>
      <c r="WOL61" s="151"/>
      <c r="WOM61" s="152"/>
      <c r="WON61" s="152"/>
      <c r="WOO61" s="153"/>
      <c r="WOP61" s="154"/>
      <c r="WOQ61" s="150"/>
      <c r="WOR61" s="151"/>
      <c r="WOS61" s="152"/>
      <c r="WOT61" s="152"/>
      <c r="WOU61" s="153"/>
      <c r="WOV61" s="154"/>
      <c r="WOW61" s="150"/>
      <c r="WOX61" s="151"/>
      <c r="WOY61" s="152"/>
      <c r="WOZ61" s="152"/>
      <c r="WPA61" s="153"/>
      <c r="WPB61" s="154"/>
      <c r="WPC61" s="150"/>
      <c r="WPD61" s="151"/>
      <c r="WPE61" s="152"/>
      <c r="WPF61" s="152"/>
      <c r="WPG61" s="153"/>
      <c r="WPH61" s="154"/>
      <c r="WPI61" s="150"/>
      <c r="WPJ61" s="151"/>
      <c r="WPK61" s="152"/>
      <c r="WPL61" s="152"/>
      <c r="WPM61" s="153"/>
      <c r="WPN61" s="154"/>
      <c r="WPO61" s="150"/>
      <c r="WPP61" s="151"/>
      <c r="WPQ61" s="152"/>
      <c r="WPR61" s="152"/>
      <c r="WPS61" s="153"/>
      <c r="WPT61" s="154"/>
      <c r="WPU61" s="150"/>
      <c r="WPV61" s="151"/>
      <c r="WPW61" s="152"/>
      <c r="WPX61" s="152"/>
      <c r="WPY61" s="153"/>
      <c r="WPZ61" s="154"/>
      <c r="WQA61" s="150"/>
      <c r="WQB61" s="151"/>
      <c r="WQC61" s="152"/>
      <c r="WQD61" s="152"/>
      <c r="WQE61" s="153"/>
      <c r="WQF61" s="154"/>
      <c r="WQG61" s="150"/>
      <c r="WQH61" s="151"/>
      <c r="WQI61" s="152"/>
      <c r="WQJ61" s="152"/>
      <c r="WQK61" s="153"/>
      <c r="WQL61" s="154"/>
      <c r="WQM61" s="150"/>
      <c r="WQN61" s="151"/>
      <c r="WQO61" s="152"/>
      <c r="WQP61" s="152"/>
      <c r="WQQ61" s="153"/>
      <c r="WQR61" s="154"/>
      <c r="WQS61" s="150"/>
      <c r="WQT61" s="151"/>
      <c r="WQU61" s="152"/>
      <c r="WQV61" s="152"/>
      <c r="WQW61" s="153"/>
      <c r="WQX61" s="154"/>
      <c r="WQY61" s="150"/>
      <c r="WQZ61" s="151"/>
      <c r="WRA61" s="152"/>
      <c r="WRB61" s="152"/>
      <c r="WRC61" s="153"/>
      <c r="WRD61" s="154"/>
      <c r="WRE61" s="150"/>
      <c r="WRF61" s="151"/>
      <c r="WRG61" s="152"/>
      <c r="WRH61" s="152"/>
      <c r="WRI61" s="153"/>
      <c r="WRJ61" s="154"/>
      <c r="WRK61" s="150"/>
      <c r="WRL61" s="151"/>
      <c r="WRM61" s="152"/>
      <c r="WRN61" s="152"/>
      <c r="WRO61" s="153"/>
      <c r="WRP61" s="154"/>
      <c r="WRQ61" s="150"/>
      <c r="WRR61" s="151"/>
      <c r="WRS61" s="152"/>
      <c r="WRT61" s="152"/>
      <c r="WRU61" s="153"/>
      <c r="WRV61" s="154"/>
      <c r="WRW61" s="150"/>
      <c r="WRX61" s="151"/>
      <c r="WRY61" s="152"/>
      <c r="WRZ61" s="152"/>
      <c r="WSA61" s="153"/>
      <c r="WSB61" s="154"/>
      <c r="WSC61" s="150"/>
      <c r="WSD61" s="151"/>
      <c r="WSE61" s="152"/>
      <c r="WSF61" s="152"/>
      <c r="WSG61" s="153"/>
      <c r="WSH61" s="154"/>
      <c r="WSI61" s="150"/>
      <c r="WSJ61" s="151"/>
      <c r="WSK61" s="152"/>
      <c r="WSL61" s="152"/>
      <c r="WSM61" s="153"/>
      <c r="WSN61" s="154"/>
      <c r="WSO61" s="150"/>
      <c r="WSP61" s="151"/>
      <c r="WSQ61" s="152"/>
      <c r="WSR61" s="152"/>
      <c r="WSS61" s="153"/>
      <c r="WST61" s="154"/>
      <c r="WSU61" s="150"/>
      <c r="WSV61" s="151"/>
      <c r="WSW61" s="152"/>
      <c r="WSX61" s="152"/>
      <c r="WSY61" s="153"/>
      <c r="WSZ61" s="154"/>
      <c r="WTA61" s="150"/>
      <c r="WTB61" s="151"/>
      <c r="WTC61" s="152"/>
      <c r="WTD61" s="152"/>
      <c r="WTE61" s="153"/>
      <c r="WTF61" s="154"/>
      <c r="WTG61" s="150"/>
      <c r="WTH61" s="151"/>
      <c r="WTI61" s="152"/>
      <c r="WTJ61" s="152"/>
      <c r="WTK61" s="153"/>
      <c r="WTL61" s="154"/>
      <c r="WTM61" s="150"/>
      <c r="WTN61" s="151"/>
      <c r="WTO61" s="152"/>
      <c r="WTP61" s="152"/>
      <c r="WTQ61" s="153"/>
      <c r="WTR61" s="154"/>
      <c r="WTS61" s="150"/>
      <c r="WTT61" s="151"/>
      <c r="WTU61" s="152"/>
      <c r="WTV61" s="152"/>
      <c r="WTW61" s="153"/>
      <c r="WTX61" s="154"/>
      <c r="WTY61" s="150"/>
      <c r="WTZ61" s="151"/>
      <c r="WUA61" s="152"/>
      <c r="WUB61" s="152"/>
      <c r="WUC61" s="153"/>
      <c r="WUD61" s="154"/>
      <c r="WUE61" s="150"/>
      <c r="WUF61" s="151"/>
      <c r="WUG61" s="152"/>
      <c r="WUH61" s="152"/>
      <c r="WUI61" s="153"/>
      <c r="WUJ61" s="154"/>
      <c r="WUK61" s="150"/>
      <c r="WUL61" s="151"/>
      <c r="WUM61" s="152"/>
      <c r="WUN61" s="152"/>
      <c r="WUO61" s="153"/>
      <c r="WUP61" s="154"/>
      <c r="WUQ61" s="150"/>
      <c r="WUR61" s="151"/>
      <c r="WUS61" s="152"/>
      <c r="WUT61" s="152"/>
      <c r="WUU61" s="153"/>
      <c r="WUV61" s="154"/>
      <c r="WUW61" s="150"/>
      <c r="WUX61" s="151"/>
      <c r="WUY61" s="152"/>
      <c r="WUZ61" s="152"/>
      <c r="WVA61" s="153"/>
      <c r="WVB61" s="154"/>
      <c r="WVC61" s="150"/>
      <c r="WVD61" s="151"/>
      <c r="WVE61" s="152"/>
      <c r="WVF61" s="152"/>
      <c r="WVG61" s="153"/>
      <c r="WVH61" s="154"/>
      <c r="WVI61" s="150"/>
      <c r="WVJ61" s="151"/>
      <c r="WVK61" s="152"/>
      <c r="WVL61" s="152"/>
      <c r="WVM61" s="153"/>
      <c r="WVN61" s="154"/>
      <c r="WVO61" s="150"/>
      <c r="WVP61" s="151"/>
      <c r="WVQ61" s="152"/>
      <c r="WVR61" s="152"/>
      <c r="WVS61" s="153"/>
      <c r="WVT61" s="154"/>
      <c r="WVU61" s="150"/>
      <c r="WVV61" s="151"/>
      <c r="WVW61" s="152"/>
      <c r="WVX61" s="152"/>
      <c r="WVY61" s="153"/>
      <c r="WVZ61" s="154"/>
      <c r="WWA61" s="150"/>
      <c r="WWB61" s="151"/>
      <c r="WWC61" s="152"/>
      <c r="WWD61" s="152"/>
      <c r="WWE61" s="153"/>
      <c r="WWF61" s="154"/>
      <c r="WWG61" s="150"/>
      <c r="WWH61" s="151"/>
      <c r="WWI61" s="152"/>
      <c r="WWJ61" s="152"/>
      <c r="WWK61" s="153"/>
      <c r="WWL61" s="154"/>
      <c r="WWM61" s="150"/>
      <c r="WWN61" s="151"/>
      <c r="WWO61" s="152"/>
      <c r="WWP61" s="152"/>
      <c r="WWQ61" s="153"/>
      <c r="WWR61" s="154"/>
      <c r="WWS61" s="150"/>
      <c r="WWT61" s="151"/>
      <c r="WWU61" s="152"/>
      <c r="WWV61" s="152"/>
      <c r="WWW61" s="153"/>
      <c r="WWX61" s="154"/>
      <c r="WWY61" s="150"/>
      <c r="WWZ61" s="151"/>
      <c r="WXA61" s="152"/>
      <c r="WXB61" s="152"/>
      <c r="WXC61" s="153"/>
      <c r="WXD61" s="154"/>
      <c r="WXE61" s="150"/>
      <c r="WXF61" s="151"/>
      <c r="WXG61" s="152"/>
      <c r="WXH61" s="152"/>
      <c r="WXI61" s="153"/>
      <c r="WXJ61" s="154"/>
      <c r="WXK61" s="150"/>
      <c r="WXL61" s="151"/>
      <c r="WXM61" s="152"/>
      <c r="WXN61" s="152"/>
      <c r="WXO61" s="153"/>
      <c r="WXP61" s="154"/>
      <c r="WXQ61" s="150"/>
      <c r="WXR61" s="151"/>
      <c r="WXS61" s="152"/>
      <c r="WXT61" s="152"/>
      <c r="WXU61" s="153"/>
      <c r="WXV61" s="154"/>
      <c r="WXW61" s="150"/>
      <c r="WXX61" s="151"/>
      <c r="WXY61" s="152"/>
      <c r="WXZ61" s="152"/>
      <c r="WYA61" s="153"/>
      <c r="WYB61" s="154"/>
      <c r="WYC61" s="150"/>
      <c r="WYD61" s="151"/>
      <c r="WYE61" s="152"/>
      <c r="WYF61" s="152"/>
      <c r="WYG61" s="153"/>
      <c r="WYH61" s="154"/>
      <c r="WYI61" s="150"/>
      <c r="WYJ61" s="151"/>
      <c r="WYK61" s="152"/>
      <c r="WYL61" s="152"/>
      <c r="WYM61" s="153"/>
      <c r="WYN61" s="154"/>
      <c r="WYO61" s="150"/>
      <c r="WYP61" s="151"/>
      <c r="WYQ61" s="152"/>
      <c r="WYR61" s="152"/>
      <c r="WYS61" s="153"/>
      <c r="WYT61" s="154"/>
      <c r="WYU61" s="150"/>
      <c r="WYV61" s="151"/>
      <c r="WYW61" s="152"/>
      <c r="WYX61" s="152"/>
      <c r="WYY61" s="153"/>
      <c r="WYZ61" s="154"/>
      <c r="WZA61" s="150"/>
      <c r="WZB61" s="151"/>
      <c r="WZC61" s="152"/>
      <c r="WZD61" s="152"/>
      <c r="WZE61" s="153"/>
      <c r="WZF61" s="154"/>
      <c r="WZG61" s="150"/>
      <c r="WZH61" s="151"/>
      <c r="WZI61" s="152"/>
      <c r="WZJ61" s="152"/>
      <c r="WZK61" s="153"/>
      <c r="WZL61" s="154"/>
      <c r="WZM61" s="150"/>
      <c r="WZN61" s="151"/>
      <c r="WZO61" s="152"/>
      <c r="WZP61" s="152"/>
      <c r="WZQ61" s="153"/>
      <c r="WZR61" s="154"/>
      <c r="WZS61" s="150"/>
      <c r="WZT61" s="151"/>
      <c r="WZU61" s="152"/>
      <c r="WZV61" s="152"/>
      <c r="WZW61" s="153"/>
      <c r="WZX61" s="154"/>
      <c r="WZY61" s="150"/>
      <c r="WZZ61" s="151"/>
      <c r="XAA61" s="152"/>
      <c r="XAB61" s="152"/>
      <c r="XAC61" s="153"/>
      <c r="XAD61" s="154"/>
      <c r="XAE61" s="150"/>
      <c r="XAF61" s="151"/>
      <c r="XAG61" s="152"/>
      <c r="XAH61" s="152"/>
      <c r="XAI61" s="153"/>
      <c r="XAJ61" s="154"/>
      <c r="XAK61" s="150"/>
      <c r="XAL61" s="151"/>
      <c r="XAM61" s="152"/>
      <c r="XAN61" s="152"/>
      <c r="XAO61" s="153"/>
      <c r="XAP61" s="154"/>
      <c r="XAQ61" s="150"/>
      <c r="XAR61" s="151"/>
      <c r="XAS61" s="152"/>
      <c r="XAT61" s="152"/>
      <c r="XAU61" s="153"/>
      <c r="XAV61" s="154"/>
      <c r="XAW61" s="150"/>
      <c r="XAX61" s="151"/>
      <c r="XAY61" s="152"/>
      <c r="XAZ61" s="152"/>
      <c r="XBA61" s="153"/>
      <c r="XBB61" s="154"/>
      <c r="XBC61" s="150"/>
      <c r="XBD61" s="151"/>
      <c r="XBE61" s="152"/>
      <c r="XBF61" s="152"/>
      <c r="XBG61" s="153"/>
      <c r="XBH61" s="154"/>
      <c r="XBI61" s="150"/>
      <c r="XBJ61" s="151"/>
      <c r="XBK61" s="152"/>
      <c r="XBL61" s="152"/>
      <c r="XBM61" s="153"/>
      <c r="XBN61" s="154"/>
      <c r="XBO61" s="150"/>
      <c r="XBP61" s="151"/>
      <c r="XBQ61" s="152"/>
      <c r="XBR61" s="152"/>
      <c r="XBS61" s="153"/>
      <c r="XBT61" s="154"/>
      <c r="XBU61" s="150"/>
      <c r="XBV61" s="151"/>
      <c r="XBW61" s="152"/>
      <c r="XBX61" s="152"/>
      <c r="XBY61" s="153"/>
      <c r="XBZ61" s="154"/>
      <c r="XCA61" s="150"/>
      <c r="XCB61" s="151"/>
      <c r="XCC61" s="152"/>
      <c r="XCD61" s="152"/>
      <c r="XCE61" s="153"/>
      <c r="XCF61" s="154"/>
      <c r="XCG61" s="150"/>
      <c r="XCH61" s="151"/>
      <c r="XCI61" s="152"/>
      <c r="XCJ61" s="152"/>
      <c r="XCK61" s="153"/>
      <c r="XCL61" s="154"/>
      <c r="XCM61" s="150"/>
      <c r="XCN61" s="151"/>
      <c r="XCO61" s="152"/>
      <c r="XCP61" s="152"/>
      <c r="XCQ61" s="153"/>
      <c r="XCR61" s="154"/>
      <c r="XCS61" s="150"/>
      <c r="XCT61" s="151"/>
      <c r="XCU61" s="152"/>
      <c r="XCV61" s="152"/>
      <c r="XCW61" s="153"/>
      <c r="XCX61" s="154"/>
      <c r="XCY61" s="150"/>
      <c r="XCZ61" s="151"/>
      <c r="XDA61" s="152"/>
      <c r="XDB61" s="152"/>
      <c r="XDC61" s="153"/>
      <c r="XDD61" s="154"/>
      <c r="XDE61" s="150"/>
      <c r="XDF61" s="151"/>
      <c r="XDG61" s="152"/>
      <c r="XDH61" s="152"/>
      <c r="XDI61" s="153"/>
      <c r="XDJ61" s="154"/>
      <c r="XDK61" s="150"/>
      <c r="XDL61" s="151"/>
      <c r="XDM61" s="152"/>
      <c r="XDN61" s="152"/>
      <c r="XDO61" s="153"/>
      <c r="XDP61" s="154"/>
      <c r="XDQ61" s="150"/>
      <c r="XDR61" s="151"/>
      <c r="XDS61" s="152"/>
      <c r="XDT61" s="152"/>
      <c r="XDU61" s="153"/>
      <c r="XDV61" s="154"/>
      <c r="XDW61" s="150"/>
      <c r="XDX61" s="151"/>
      <c r="XDY61" s="152"/>
      <c r="XDZ61" s="152"/>
      <c r="XEA61" s="153"/>
      <c r="XEB61" s="154"/>
      <c r="XEC61" s="150"/>
      <c r="XED61" s="151"/>
      <c r="XEE61" s="152"/>
      <c r="XEF61" s="152"/>
      <c r="XEG61" s="153"/>
      <c r="XEH61" s="154"/>
      <c r="XEI61" s="150"/>
      <c r="XEJ61" s="151"/>
      <c r="XEK61" s="152"/>
      <c r="XEL61" s="152"/>
      <c r="XEM61" s="153"/>
      <c r="XEN61" s="154"/>
      <c r="XEO61" s="150"/>
      <c r="XEP61" s="151"/>
      <c r="XEQ61" s="152"/>
      <c r="XER61" s="152"/>
      <c r="XES61" s="153"/>
      <c r="XET61" s="154"/>
      <c r="XEU61" s="150"/>
      <c r="XEV61" s="151"/>
      <c r="XEW61" s="152"/>
      <c r="XEX61" s="152"/>
      <c r="XEY61" s="153"/>
      <c r="XEZ61" s="154"/>
      <c r="XFA61" s="150"/>
      <c r="XFB61" s="151"/>
      <c r="XFC61" s="152"/>
      <c r="XFD61" s="152"/>
    </row>
    <row r="62" spans="1:16384" s="1" customFormat="1" ht="6" customHeight="1">
      <c r="C62" s="2"/>
      <c r="D62" s="7"/>
      <c r="E62" s="4"/>
    </row>
    <row r="63" spans="1:16384" s="48" customFormat="1" ht="15.75">
      <c r="A63" s="55"/>
      <c r="B63" s="155" t="s">
        <v>71</v>
      </c>
      <c r="C63" s="156"/>
      <c r="D63" s="156"/>
      <c r="E63" s="157"/>
      <c r="F63" s="1062" t="e">
        <f>0.25*F61</f>
        <v>#VALUE!</v>
      </c>
      <c r="G63" s="150"/>
      <c r="H63" s="151"/>
      <c r="I63" s="152"/>
      <c r="K63" s="153"/>
      <c r="L63" s="154"/>
      <c r="M63" s="150"/>
      <c r="N63" s="151"/>
      <c r="O63" s="152"/>
      <c r="P63" s="152"/>
      <c r="Q63" s="153"/>
      <c r="R63" s="154"/>
      <c r="S63" s="150"/>
      <c r="T63" s="151"/>
      <c r="U63" s="152"/>
      <c r="V63" s="152"/>
      <c r="W63" s="153"/>
      <c r="X63" s="154"/>
      <c r="Y63" s="150"/>
      <c r="Z63" s="151"/>
      <c r="AA63" s="152"/>
      <c r="AB63" s="152"/>
      <c r="AC63" s="153"/>
      <c r="AD63" s="154"/>
      <c r="AE63" s="150"/>
      <c r="AF63" s="151"/>
      <c r="AG63" s="152"/>
      <c r="AH63" s="152"/>
      <c r="AI63" s="153"/>
      <c r="AJ63" s="154"/>
      <c r="AK63" s="150"/>
      <c r="AL63" s="151"/>
      <c r="AM63" s="152"/>
      <c r="AN63" s="152"/>
      <c r="AO63" s="153"/>
      <c r="AP63" s="154"/>
      <c r="AQ63" s="150"/>
      <c r="AR63" s="151"/>
      <c r="AS63" s="152"/>
      <c r="AT63" s="152"/>
      <c r="AU63" s="153"/>
      <c r="AV63" s="154"/>
      <c r="AW63" s="150"/>
      <c r="AX63" s="151"/>
      <c r="AY63" s="152"/>
      <c r="AZ63" s="152"/>
      <c r="BA63" s="153"/>
      <c r="BB63" s="154"/>
      <c r="BC63" s="150"/>
      <c r="BD63" s="151"/>
      <c r="BE63" s="152"/>
      <c r="BF63" s="152"/>
      <c r="BG63" s="153"/>
      <c r="BH63" s="154"/>
      <c r="BI63" s="150"/>
      <c r="BJ63" s="151"/>
      <c r="BK63" s="152"/>
      <c r="BL63" s="152"/>
      <c r="BM63" s="153"/>
      <c r="BN63" s="154"/>
      <c r="BO63" s="150"/>
      <c r="BP63" s="151"/>
      <c r="BQ63" s="152"/>
      <c r="BR63" s="152"/>
      <c r="BS63" s="153"/>
      <c r="BT63" s="154"/>
      <c r="BU63" s="150"/>
      <c r="BV63" s="151"/>
      <c r="BW63" s="152"/>
      <c r="BX63" s="152"/>
      <c r="BY63" s="153"/>
      <c r="BZ63" s="154"/>
      <c r="CA63" s="150"/>
      <c r="CB63" s="151"/>
      <c r="CC63" s="152"/>
      <c r="CD63" s="152"/>
      <c r="CE63" s="153"/>
      <c r="CF63" s="154"/>
      <c r="CG63" s="150"/>
      <c r="CH63" s="151"/>
      <c r="CI63" s="152"/>
      <c r="CJ63" s="152"/>
      <c r="CK63" s="153"/>
      <c r="CL63" s="154"/>
      <c r="CM63" s="150"/>
      <c r="CN63" s="151"/>
      <c r="CO63" s="152"/>
      <c r="CP63" s="152"/>
      <c r="CQ63" s="153"/>
      <c r="CR63" s="154"/>
      <c r="CS63" s="150"/>
      <c r="CT63" s="151"/>
      <c r="CU63" s="152"/>
      <c r="CV63" s="152"/>
      <c r="CW63" s="153"/>
      <c r="CX63" s="154"/>
      <c r="CY63" s="150"/>
      <c r="CZ63" s="151"/>
      <c r="DA63" s="152"/>
      <c r="DB63" s="152"/>
      <c r="DC63" s="153"/>
      <c r="DD63" s="154"/>
      <c r="DE63" s="150"/>
      <c r="DF63" s="151"/>
      <c r="DG63" s="152"/>
      <c r="DH63" s="152"/>
      <c r="DI63" s="153"/>
      <c r="DJ63" s="154"/>
      <c r="DK63" s="150"/>
      <c r="DL63" s="151"/>
      <c r="DM63" s="152"/>
      <c r="DN63" s="152"/>
      <c r="DO63" s="153"/>
      <c r="DP63" s="154"/>
      <c r="DQ63" s="150"/>
      <c r="DR63" s="151"/>
      <c r="DS63" s="152"/>
      <c r="DT63" s="152"/>
      <c r="DU63" s="153"/>
      <c r="DV63" s="154"/>
      <c r="DW63" s="150"/>
      <c r="DX63" s="151"/>
      <c r="DY63" s="152"/>
      <c r="DZ63" s="152"/>
      <c r="EA63" s="153"/>
      <c r="EB63" s="154"/>
      <c r="EC63" s="150"/>
      <c r="ED63" s="151"/>
      <c r="EE63" s="152"/>
      <c r="EF63" s="152"/>
      <c r="EG63" s="153"/>
      <c r="EH63" s="154"/>
      <c r="EI63" s="150"/>
      <c r="EJ63" s="151"/>
      <c r="EK63" s="152"/>
      <c r="EL63" s="152"/>
      <c r="EM63" s="153"/>
      <c r="EN63" s="154"/>
      <c r="EO63" s="150"/>
      <c r="EP63" s="151"/>
      <c r="EQ63" s="152"/>
      <c r="ER63" s="152"/>
      <c r="ES63" s="153"/>
      <c r="ET63" s="154"/>
      <c r="EU63" s="150"/>
      <c r="EV63" s="151"/>
      <c r="EW63" s="152"/>
      <c r="EX63" s="152"/>
      <c r="EY63" s="153"/>
      <c r="EZ63" s="154"/>
      <c r="FA63" s="150"/>
      <c r="FB63" s="151"/>
      <c r="FC63" s="152"/>
      <c r="FD63" s="152"/>
      <c r="FE63" s="153"/>
      <c r="FF63" s="154"/>
      <c r="FG63" s="150"/>
      <c r="FH63" s="151"/>
      <c r="FI63" s="152"/>
      <c r="FJ63" s="152"/>
      <c r="FK63" s="153"/>
      <c r="FL63" s="154"/>
      <c r="FM63" s="150"/>
      <c r="FN63" s="151"/>
      <c r="FO63" s="152"/>
      <c r="FP63" s="152"/>
      <c r="FQ63" s="153"/>
      <c r="FR63" s="154"/>
      <c r="FS63" s="150"/>
      <c r="FT63" s="151"/>
      <c r="FU63" s="152"/>
      <c r="FV63" s="152"/>
      <c r="FW63" s="153"/>
      <c r="FX63" s="154"/>
      <c r="FY63" s="150"/>
      <c r="FZ63" s="151"/>
      <c r="GA63" s="152"/>
      <c r="GB63" s="152"/>
      <c r="GC63" s="153"/>
      <c r="GD63" s="154"/>
      <c r="GE63" s="150"/>
      <c r="GF63" s="151"/>
      <c r="GG63" s="152"/>
      <c r="GH63" s="152"/>
      <c r="GI63" s="153"/>
      <c r="GJ63" s="154"/>
      <c r="GK63" s="150"/>
      <c r="GL63" s="151"/>
      <c r="GM63" s="152"/>
      <c r="GN63" s="152"/>
      <c r="GO63" s="153"/>
      <c r="GP63" s="154"/>
      <c r="GQ63" s="150"/>
      <c r="GR63" s="151"/>
      <c r="GS63" s="152"/>
      <c r="GT63" s="152"/>
      <c r="GU63" s="153"/>
      <c r="GV63" s="154"/>
      <c r="GW63" s="150"/>
      <c r="GX63" s="151"/>
      <c r="GY63" s="152"/>
      <c r="GZ63" s="152"/>
      <c r="HA63" s="153"/>
      <c r="HB63" s="154"/>
      <c r="HC63" s="150"/>
      <c r="HD63" s="151"/>
      <c r="HE63" s="152"/>
      <c r="HF63" s="152"/>
      <c r="HG63" s="153"/>
      <c r="HH63" s="154"/>
      <c r="HI63" s="150"/>
      <c r="HJ63" s="151"/>
      <c r="HK63" s="152"/>
      <c r="HL63" s="152"/>
      <c r="HM63" s="153"/>
      <c r="HN63" s="154"/>
      <c r="HO63" s="150"/>
      <c r="HP63" s="151"/>
      <c r="HQ63" s="152"/>
      <c r="HR63" s="152"/>
      <c r="HS63" s="153"/>
      <c r="HT63" s="154"/>
      <c r="HU63" s="150"/>
      <c r="HV63" s="151"/>
      <c r="HW63" s="152"/>
      <c r="HX63" s="152"/>
      <c r="HY63" s="153"/>
      <c r="HZ63" s="154"/>
      <c r="IA63" s="150"/>
      <c r="IB63" s="151"/>
      <c r="IC63" s="152"/>
      <c r="ID63" s="152"/>
      <c r="IE63" s="153"/>
      <c r="IF63" s="154"/>
      <c r="IG63" s="150"/>
      <c r="IH63" s="151"/>
      <c r="II63" s="152"/>
      <c r="IJ63" s="152"/>
      <c r="IK63" s="153"/>
      <c r="IL63" s="154"/>
      <c r="IM63" s="150"/>
      <c r="IN63" s="151"/>
      <c r="IO63" s="152"/>
      <c r="IP63" s="152"/>
      <c r="IQ63" s="153"/>
      <c r="IR63" s="154"/>
      <c r="IS63" s="150"/>
      <c r="IT63" s="151"/>
      <c r="IU63" s="152"/>
      <c r="IV63" s="152"/>
      <c r="IW63" s="153"/>
      <c r="IX63" s="154"/>
      <c r="IY63" s="150"/>
      <c r="IZ63" s="151"/>
      <c r="JA63" s="152"/>
      <c r="JB63" s="152"/>
      <c r="JC63" s="153"/>
      <c r="JD63" s="154"/>
      <c r="JE63" s="150"/>
      <c r="JF63" s="151"/>
      <c r="JG63" s="152"/>
      <c r="JH63" s="152"/>
      <c r="JI63" s="153"/>
      <c r="JJ63" s="154"/>
      <c r="JK63" s="150"/>
      <c r="JL63" s="151"/>
      <c r="JM63" s="152"/>
      <c r="JN63" s="152"/>
      <c r="JO63" s="153"/>
      <c r="JP63" s="154"/>
      <c r="JQ63" s="150"/>
      <c r="JR63" s="151"/>
      <c r="JS63" s="152"/>
      <c r="JT63" s="152"/>
      <c r="JU63" s="153"/>
      <c r="JV63" s="154"/>
      <c r="JW63" s="150"/>
      <c r="JX63" s="151"/>
      <c r="JY63" s="152"/>
      <c r="JZ63" s="152"/>
      <c r="KA63" s="153"/>
      <c r="KB63" s="154"/>
      <c r="KC63" s="150"/>
      <c r="KD63" s="151"/>
      <c r="KE63" s="152"/>
      <c r="KF63" s="152"/>
      <c r="KG63" s="153"/>
      <c r="KH63" s="154"/>
      <c r="KI63" s="150"/>
      <c r="KJ63" s="151"/>
      <c r="KK63" s="152"/>
      <c r="KL63" s="152"/>
      <c r="KM63" s="153"/>
      <c r="KN63" s="154"/>
      <c r="KO63" s="150"/>
      <c r="KP63" s="151"/>
      <c r="KQ63" s="152"/>
      <c r="KR63" s="152"/>
      <c r="KS63" s="153"/>
      <c r="KT63" s="154"/>
      <c r="KU63" s="150"/>
      <c r="KV63" s="151"/>
      <c r="KW63" s="152"/>
      <c r="KX63" s="152"/>
      <c r="KY63" s="153"/>
      <c r="KZ63" s="154"/>
      <c r="LA63" s="150"/>
      <c r="LB63" s="151"/>
      <c r="LC63" s="152"/>
      <c r="LD63" s="152"/>
      <c r="LE63" s="153"/>
      <c r="LF63" s="154"/>
      <c r="LG63" s="150"/>
      <c r="LH63" s="151"/>
      <c r="LI63" s="152"/>
      <c r="LJ63" s="152"/>
      <c r="LK63" s="153"/>
      <c r="LL63" s="154"/>
      <c r="LM63" s="150"/>
      <c r="LN63" s="151"/>
      <c r="LO63" s="152"/>
      <c r="LP63" s="152"/>
      <c r="LQ63" s="153"/>
      <c r="LR63" s="154"/>
      <c r="LS63" s="150"/>
      <c r="LT63" s="151"/>
      <c r="LU63" s="152"/>
      <c r="LV63" s="152"/>
      <c r="LW63" s="153"/>
      <c r="LX63" s="154"/>
      <c r="LY63" s="150"/>
      <c r="LZ63" s="151"/>
      <c r="MA63" s="152"/>
      <c r="MB63" s="152"/>
      <c r="MC63" s="153"/>
      <c r="MD63" s="154"/>
      <c r="ME63" s="150"/>
      <c r="MF63" s="151"/>
      <c r="MG63" s="152"/>
      <c r="MH63" s="152"/>
      <c r="MI63" s="153"/>
      <c r="MJ63" s="154"/>
      <c r="MK63" s="150"/>
      <c r="ML63" s="151"/>
      <c r="MM63" s="152"/>
      <c r="MN63" s="152"/>
      <c r="MO63" s="153"/>
      <c r="MP63" s="154"/>
      <c r="MQ63" s="150"/>
      <c r="MR63" s="151"/>
      <c r="MS63" s="152"/>
      <c r="MT63" s="152"/>
      <c r="MU63" s="153"/>
      <c r="MV63" s="154"/>
      <c r="MW63" s="150"/>
      <c r="MX63" s="151"/>
      <c r="MY63" s="152"/>
      <c r="MZ63" s="152"/>
      <c r="NA63" s="153"/>
      <c r="NB63" s="154"/>
      <c r="NC63" s="150"/>
      <c r="ND63" s="151"/>
      <c r="NE63" s="152"/>
      <c r="NF63" s="152"/>
      <c r="NG63" s="153"/>
      <c r="NH63" s="154"/>
      <c r="NI63" s="150"/>
      <c r="NJ63" s="151"/>
      <c r="NK63" s="152"/>
      <c r="NL63" s="152"/>
      <c r="NM63" s="153"/>
      <c r="NN63" s="154"/>
      <c r="NO63" s="150"/>
      <c r="NP63" s="151"/>
      <c r="NQ63" s="152"/>
      <c r="NR63" s="152"/>
      <c r="NS63" s="153"/>
      <c r="NT63" s="154"/>
      <c r="NU63" s="150"/>
      <c r="NV63" s="151"/>
      <c r="NW63" s="152"/>
      <c r="NX63" s="152"/>
      <c r="NY63" s="153"/>
      <c r="NZ63" s="154"/>
      <c r="OA63" s="150"/>
      <c r="OB63" s="151"/>
      <c r="OC63" s="152"/>
      <c r="OD63" s="152"/>
      <c r="OE63" s="153"/>
      <c r="OF63" s="154"/>
      <c r="OG63" s="150"/>
      <c r="OH63" s="151"/>
      <c r="OI63" s="152"/>
      <c r="OJ63" s="152"/>
      <c r="OK63" s="153"/>
      <c r="OL63" s="154"/>
      <c r="OM63" s="150"/>
      <c r="ON63" s="151"/>
      <c r="OO63" s="152"/>
      <c r="OP63" s="152"/>
      <c r="OQ63" s="153"/>
      <c r="OR63" s="154"/>
      <c r="OS63" s="150"/>
      <c r="OT63" s="151"/>
      <c r="OU63" s="152"/>
      <c r="OV63" s="152"/>
      <c r="OW63" s="153"/>
      <c r="OX63" s="154"/>
      <c r="OY63" s="150"/>
      <c r="OZ63" s="151"/>
      <c r="PA63" s="152"/>
      <c r="PB63" s="152"/>
      <c r="PC63" s="153"/>
      <c r="PD63" s="154"/>
      <c r="PE63" s="150"/>
      <c r="PF63" s="151"/>
      <c r="PG63" s="152"/>
      <c r="PH63" s="152"/>
      <c r="PI63" s="153"/>
      <c r="PJ63" s="154"/>
      <c r="PK63" s="150"/>
      <c r="PL63" s="151"/>
      <c r="PM63" s="152"/>
      <c r="PN63" s="152"/>
      <c r="PO63" s="153"/>
      <c r="PP63" s="154"/>
      <c r="PQ63" s="150"/>
      <c r="PR63" s="151"/>
      <c r="PS63" s="152"/>
      <c r="PT63" s="152"/>
      <c r="PU63" s="153"/>
      <c r="PV63" s="154"/>
      <c r="PW63" s="150"/>
      <c r="PX63" s="151"/>
      <c r="PY63" s="152"/>
      <c r="PZ63" s="152"/>
      <c r="QA63" s="153"/>
      <c r="QB63" s="154"/>
      <c r="QC63" s="150"/>
      <c r="QD63" s="151"/>
      <c r="QE63" s="152"/>
      <c r="QF63" s="152"/>
      <c r="QG63" s="153"/>
      <c r="QH63" s="154"/>
      <c r="QI63" s="150"/>
      <c r="QJ63" s="151"/>
      <c r="QK63" s="152"/>
      <c r="QL63" s="152"/>
      <c r="QM63" s="153"/>
      <c r="QN63" s="154"/>
      <c r="QO63" s="150"/>
      <c r="QP63" s="151"/>
      <c r="QQ63" s="152"/>
      <c r="QR63" s="152"/>
      <c r="QS63" s="153"/>
      <c r="QT63" s="154"/>
      <c r="QU63" s="150"/>
      <c r="QV63" s="151"/>
      <c r="QW63" s="152"/>
      <c r="QX63" s="152"/>
      <c r="QY63" s="153"/>
      <c r="QZ63" s="154"/>
      <c r="RA63" s="150"/>
      <c r="RB63" s="151"/>
      <c r="RC63" s="152"/>
      <c r="RD63" s="152"/>
      <c r="RE63" s="153"/>
      <c r="RF63" s="154"/>
      <c r="RG63" s="150"/>
      <c r="RH63" s="151"/>
      <c r="RI63" s="152"/>
      <c r="RJ63" s="152"/>
      <c r="RK63" s="153"/>
      <c r="RL63" s="154"/>
      <c r="RM63" s="150"/>
      <c r="RN63" s="151"/>
      <c r="RO63" s="152"/>
      <c r="RP63" s="152"/>
      <c r="RQ63" s="153"/>
      <c r="RR63" s="154"/>
      <c r="RS63" s="150"/>
      <c r="RT63" s="151"/>
      <c r="RU63" s="152"/>
      <c r="RV63" s="152"/>
      <c r="RW63" s="153"/>
      <c r="RX63" s="154"/>
      <c r="RY63" s="150"/>
      <c r="RZ63" s="151"/>
      <c r="SA63" s="152"/>
      <c r="SB63" s="152"/>
      <c r="SC63" s="153"/>
      <c r="SD63" s="154"/>
      <c r="SE63" s="150"/>
      <c r="SF63" s="151"/>
      <c r="SG63" s="152"/>
      <c r="SH63" s="152"/>
      <c r="SI63" s="153"/>
      <c r="SJ63" s="154"/>
      <c r="SK63" s="150"/>
      <c r="SL63" s="151"/>
      <c r="SM63" s="152"/>
      <c r="SN63" s="152"/>
      <c r="SO63" s="153"/>
      <c r="SP63" s="154"/>
      <c r="SQ63" s="150"/>
      <c r="SR63" s="151"/>
      <c r="SS63" s="152"/>
      <c r="ST63" s="152"/>
      <c r="SU63" s="153"/>
      <c r="SV63" s="154"/>
      <c r="SW63" s="150"/>
      <c r="SX63" s="151"/>
      <c r="SY63" s="152"/>
      <c r="SZ63" s="152"/>
      <c r="TA63" s="153"/>
      <c r="TB63" s="154"/>
      <c r="TC63" s="150"/>
      <c r="TD63" s="151"/>
      <c r="TE63" s="152"/>
      <c r="TF63" s="152"/>
      <c r="TG63" s="153"/>
      <c r="TH63" s="154"/>
      <c r="TI63" s="150"/>
      <c r="TJ63" s="151"/>
      <c r="TK63" s="152"/>
      <c r="TL63" s="152"/>
      <c r="TM63" s="153"/>
      <c r="TN63" s="154"/>
      <c r="TO63" s="150"/>
      <c r="TP63" s="151"/>
      <c r="TQ63" s="152"/>
      <c r="TR63" s="152"/>
      <c r="TS63" s="153"/>
      <c r="TT63" s="154"/>
      <c r="TU63" s="150"/>
      <c r="TV63" s="151"/>
      <c r="TW63" s="152"/>
      <c r="TX63" s="152"/>
      <c r="TY63" s="153"/>
      <c r="TZ63" s="154"/>
      <c r="UA63" s="150"/>
      <c r="UB63" s="151"/>
      <c r="UC63" s="152"/>
      <c r="UD63" s="152"/>
      <c r="UE63" s="153"/>
      <c r="UF63" s="154"/>
      <c r="UG63" s="150"/>
      <c r="UH63" s="151"/>
      <c r="UI63" s="152"/>
      <c r="UJ63" s="152"/>
      <c r="UK63" s="153"/>
      <c r="UL63" s="154"/>
      <c r="UM63" s="150"/>
      <c r="UN63" s="151"/>
      <c r="UO63" s="152"/>
      <c r="UP63" s="152"/>
      <c r="UQ63" s="153"/>
      <c r="UR63" s="154"/>
      <c r="US63" s="150"/>
      <c r="UT63" s="151"/>
      <c r="UU63" s="152"/>
      <c r="UV63" s="152"/>
      <c r="UW63" s="153"/>
      <c r="UX63" s="154"/>
      <c r="UY63" s="150"/>
      <c r="UZ63" s="151"/>
      <c r="VA63" s="152"/>
      <c r="VB63" s="152"/>
      <c r="VC63" s="153"/>
      <c r="VD63" s="154"/>
      <c r="VE63" s="150"/>
      <c r="VF63" s="151"/>
      <c r="VG63" s="152"/>
      <c r="VH63" s="152"/>
      <c r="VI63" s="153"/>
      <c r="VJ63" s="154"/>
      <c r="VK63" s="150"/>
      <c r="VL63" s="151"/>
      <c r="VM63" s="152"/>
      <c r="VN63" s="152"/>
      <c r="VO63" s="153"/>
      <c r="VP63" s="154"/>
      <c r="VQ63" s="150"/>
      <c r="VR63" s="151"/>
      <c r="VS63" s="152"/>
      <c r="VT63" s="152"/>
      <c r="VU63" s="153"/>
      <c r="VV63" s="154"/>
      <c r="VW63" s="150"/>
      <c r="VX63" s="151"/>
      <c r="VY63" s="152"/>
      <c r="VZ63" s="152"/>
      <c r="WA63" s="153"/>
      <c r="WB63" s="154"/>
      <c r="WC63" s="150"/>
      <c r="WD63" s="151"/>
      <c r="WE63" s="152"/>
      <c r="WF63" s="152"/>
      <c r="WG63" s="153"/>
      <c r="WH63" s="154"/>
      <c r="WI63" s="150"/>
      <c r="WJ63" s="151"/>
      <c r="WK63" s="152"/>
      <c r="WL63" s="152"/>
      <c r="WM63" s="153"/>
      <c r="WN63" s="154"/>
      <c r="WO63" s="150"/>
      <c r="WP63" s="151"/>
      <c r="WQ63" s="152"/>
      <c r="WR63" s="152"/>
      <c r="WS63" s="153"/>
      <c r="WT63" s="154"/>
      <c r="WU63" s="150"/>
      <c r="WV63" s="151"/>
      <c r="WW63" s="152"/>
      <c r="WX63" s="152"/>
      <c r="WY63" s="153"/>
      <c r="WZ63" s="154"/>
      <c r="XA63" s="150"/>
      <c r="XB63" s="151"/>
      <c r="XC63" s="152"/>
      <c r="XD63" s="152"/>
      <c r="XE63" s="153"/>
      <c r="XF63" s="154"/>
      <c r="XG63" s="150"/>
      <c r="XH63" s="151"/>
      <c r="XI63" s="152"/>
      <c r="XJ63" s="152"/>
      <c r="XK63" s="153"/>
      <c r="XL63" s="154"/>
      <c r="XM63" s="150"/>
      <c r="XN63" s="151"/>
      <c r="XO63" s="152"/>
      <c r="XP63" s="152"/>
      <c r="XQ63" s="153"/>
      <c r="XR63" s="154"/>
      <c r="XS63" s="150"/>
      <c r="XT63" s="151"/>
      <c r="XU63" s="152"/>
      <c r="XV63" s="152"/>
      <c r="XW63" s="153"/>
      <c r="XX63" s="154"/>
      <c r="XY63" s="150"/>
      <c r="XZ63" s="151"/>
      <c r="YA63" s="152"/>
      <c r="YB63" s="152"/>
      <c r="YC63" s="153"/>
      <c r="YD63" s="154"/>
      <c r="YE63" s="150"/>
      <c r="YF63" s="151"/>
      <c r="YG63" s="152"/>
      <c r="YH63" s="152"/>
      <c r="YI63" s="153"/>
      <c r="YJ63" s="154"/>
      <c r="YK63" s="150"/>
      <c r="YL63" s="151"/>
      <c r="YM63" s="152"/>
      <c r="YN63" s="152"/>
      <c r="YO63" s="153"/>
      <c r="YP63" s="154"/>
      <c r="YQ63" s="150"/>
      <c r="YR63" s="151"/>
      <c r="YS63" s="152"/>
      <c r="YT63" s="152"/>
      <c r="YU63" s="153"/>
      <c r="YV63" s="154"/>
      <c r="YW63" s="150"/>
      <c r="YX63" s="151"/>
      <c r="YY63" s="152"/>
      <c r="YZ63" s="152"/>
      <c r="ZA63" s="153"/>
      <c r="ZB63" s="154"/>
      <c r="ZC63" s="150"/>
      <c r="ZD63" s="151"/>
      <c r="ZE63" s="152"/>
      <c r="ZF63" s="152"/>
      <c r="ZG63" s="153"/>
      <c r="ZH63" s="154"/>
      <c r="ZI63" s="150"/>
      <c r="ZJ63" s="151"/>
      <c r="ZK63" s="152"/>
      <c r="ZL63" s="152"/>
      <c r="ZM63" s="153"/>
      <c r="ZN63" s="154"/>
      <c r="ZO63" s="150"/>
      <c r="ZP63" s="151"/>
      <c r="ZQ63" s="152"/>
      <c r="ZR63" s="152"/>
      <c r="ZS63" s="153"/>
      <c r="ZT63" s="154"/>
      <c r="ZU63" s="150"/>
      <c r="ZV63" s="151"/>
      <c r="ZW63" s="152"/>
      <c r="ZX63" s="152"/>
      <c r="ZY63" s="153"/>
      <c r="ZZ63" s="154"/>
      <c r="AAA63" s="150"/>
      <c r="AAB63" s="151"/>
      <c r="AAC63" s="152"/>
      <c r="AAD63" s="152"/>
      <c r="AAE63" s="153"/>
      <c r="AAF63" s="154"/>
      <c r="AAG63" s="150"/>
      <c r="AAH63" s="151"/>
      <c r="AAI63" s="152"/>
      <c r="AAJ63" s="152"/>
      <c r="AAK63" s="153"/>
      <c r="AAL63" s="154"/>
      <c r="AAM63" s="150"/>
      <c r="AAN63" s="151"/>
      <c r="AAO63" s="152"/>
      <c r="AAP63" s="152"/>
      <c r="AAQ63" s="153"/>
      <c r="AAR63" s="154"/>
      <c r="AAS63" s="150"/>
      <c r="AAT63" s="151"/>
      <c r="AAU63" s="152"/>
      <c r="AAV63" s="152"/>
      <c r="AAW63" s="153"/>
      <c r="AAX63" s="154"/>
      <c r="AAY63" s="150"/>
      <c r="AAZ63" s="151"/>
      <c r="ABA63" s="152"/>
      <c r="ABB63" s="152"/>
      <c r="ABC63" s="153"/>
      <c r="ABD63" s="154"/>
      <c r="ABE63" s="150"/>
      <c r="ABF63" s="151"/>
      <c r="ABG63" s="152"/>
      <c r="ABH63" s="152"/>
      <c r="ABI63" s="153"/>
      <c r="ABJ63" s="154"/>
      <c r="ABK63" s="150"/>
      <c r="ABL63" s="151"/>
      <c r="ABM63" s="152"/>
      <c r="ABN63" s="152"/>
      <c r="ABO63" s="153"/>
      <c r="ABP63" s="154"/>
      <c r="ABQ63" s="150"/>
      <c r="ABR63" s="151"/>
      <c r="ABS63" s="152"/>
      <c r="ABT63" s="152"/>
      <c r="ABU63" s="153"/>
      <c r="ABV63" s="154"/>
      <c r="ABW63" s="150"/>
      <c r="ABX63" s="151"/>
      <c r="ABY63" s="152"/>
      <c r="ABZ63" s="152"/>
      <c r="ACA63" s="153"/>
      <c r="ACB63" s="154"/>
      <c r="ACC63" s="150"/>
      <c r="ACD63" s="151"/>
      <c r="ACE63" s="152"/>
      <c r="ACF63" s="152"/>
      <c r="ACG63" s="153"/>
      <c r="ACH63" s="154"/>
      <c r="ACI63" s="150"/>
      <c r="ACJ63" s="151"/>
      <c r="ACK63" s="152"/>
      <c r="ACL63" s="152"/>
      <c r="ACM63" s="153"/>
      <c r="ACN63" s="154"/>
      <c r="ACO63" s="150"/>
      <c r="ACP63" s="151"/>
      <c r="ACQ63" s="152"/>
      <c r="ACR63" s="152"/>
      <c r="ACS63" s="153"/>
      <c r="ACT63" s="154"/>
      <c r="ACU63" s="150"/>
      <c r="ACV63" s="151"/>
      <c r="ACW63" s="152"/>
      <c r="ACX63" s="152"/>
      <c r="ACY63" s="153"/>
      <c r="ACZ63" s="154"/>
      <c r="ADA63" s="150"/>
      <c r="ADB63" s="151"/>
      <c r="ADC63" s="152"/>
      <c r="ADD63" s="152"/>
      <c r="ADE63" s="153"/>
      <c r="ADF63" s="154"/>
      <c r="ADG63" s="150"/>
      <c r="ADH63" s="151"/>
      <c r="ADI63" s="152"/>
      <c r="ADJ63" s="152"/>
      <c r="ADK63" s="153"/>
      <c r="ADL63" s="154"/>
      <c r="ADM63" s="150"/>
      <c r="ADN63" s="151"/>
      <c r="ADO63" s="152"/>
      <c r="ADP63" s="152"/>
      <c r="ADQ63" s="153"/>
      <c r="ADR63" s="154"/>
      <c r="ADS63" s="150"/>
      <c r="ADT63" s="151"/>
      <c r="ADU63" s="152"/>
      <c r="ADV63" s="152"/>
      <c r="ADW63" s="153"/>
      <c r="ADX63" s="154"/>
      <c r="ADY63" s="150"/>
      <c r="ADZ63" s="151"/>
      <c r="AEA63" s="152"/>
      <c r="AEB63" s="152"/>
      <c r="AEC63" s="153"/>
      <c r="AED63" s="154"/>
      <c r="AEE63" s="150"/>
      <c r="AEF63" s="151"/>
      <c r="AEG63" s="152"/>
      <c r="AEH63" s="152"/>
      <c r="AEI63" s="153"/>
      <c r="AEJ63" s="154"/>
      <c r="AEK63" s="150"/>
      <c r="AEL63" s="151"/>
      <c r="AEM63" s="152"/>
      <c r="AEN63" s="152"/>
      <c r="AEO63" s="153"/>
      <c r="AEP63" s="154"/>
      <c r="AEQ63" s="150"/>
      <c r="AER63" s="151"/>
      <c r="AES63" s="152"/>
      <c r="AET63" s="152"/>
      <c r="AEU63" s="153"/>
      <c r="AEV63" s="154"/>
      <c r="AEW63" s="150"/>
      <c r="AEX63" s="151"/>
      <c r="AEY63" s="152"/>
      <c r="AEZ63" s="152"/>
      <c r="AFA63" s="153"/>
      <c r="AFB63" s="154"/>
      <c r="AFC63" s="150"/>
      <c r="AFD63" s="151"/>
      <c r="AFE63" s="152"/>
      <c r="AFF63" s="152"/>
      <c r="AFG63" s="153"/>
      <c r="AFH63" s="154"/>
      <c r="AFI63" s="150"/>
      <c r="AFJ63" s="151"/>
      <c r="AFK63" s="152"/>
      <c r="AFL63" s="152"/>
      <c r="AFM63" s="153"/>
      <c r="AFN63" s="154"/>
      <c r="AFO63" s="150"/>
      <c r="AFP63" s="151"/>
      <c r="AFQ63" s="152"/>
      <c r="AFR63" s="152"/>
      <c r="AFS63" s="153"/>
      <c r="AFT63" s="154"/>
      <c r="AFU63" s="150"/>
      <c r="AFV63" s="151"/>
      <c r="AFW63" s="152"/>
      <c r="AFX63" s="152"/>
      <c r="AFY63" s="153"/>
      <c r="AFZ63" s="154"/>
      <c r="AGA63" s="150"/>
      <c r="AGB63" s="151"/>
      <c r="AGC63" s="152"/>
      <c r="AGD63" s="152"/>
      <c r="AGE63" s="153"/>
      <c r="AGF63" s="154"/>
      <c r="AGG63" s="150"/>
      <c r="AGH63" s="151"/>
      <c r="AGI63" s="152"/>
      <c r="AGJ63" s="152"/>
      <c r="AGK63" s="153"/>
      <c r="AGL63" s="154"/>
      <c r="AGM63" s="150"/>
      <c r="AGN63" s="151"/>
      <c r="AGO63" s="152"/>
      <c r="AGP63" s="152"/>
      <c r="AGQ63" s="153"/>
      <c r="AGR63" s="154"/>
      <c r="AGS63" s="150"/>
      <c r="AGT63" s="151"/>
      <c r="AGU63" s="152"/>
      <c r="AGV63" s="152"/>
      <c r="AGW63" s="153"/>
      <c r="AGX63" s="154"/>
      <c r="AGY63" s="150"/>
      <c r="AGZ63" s="151"/>
      <c r="AHA63" s="152"/>
      <c r="AHB63" s="152"/>
      <c r="AHC63" s="153"/>
      <c r="AHD63" s="154"/>
      <c r="AHE63" s="150"/>
      <c r="AHF63" s="151"/>
      <c r="AHG63" s="152"/>
      <c r="AHH63" s="152"/>
      <c r="AHI63" s="153"/>
      <c r="AHJ63" s="154"/>
      <c r="AHK63" s="150"/>
      <c r="AHL63" s="151"/>
      <c r="AHM63" s="152"/>
      <c r="AHN63" s="152"/>
      <c r="AHO63" s="153"/>
      <c r="AHP63" s="154"/>
      <c r="AHQ63" s="150"/>
      <c r="AHR63" s="151"/>
      <c r="AHS63" s="152"/>
      <c r="AHT63" s="152"/>
      <c r="AHU63" s="153"/>
      <c r="AHV63" s="154"/>
      <c r="AHW63" s="150"/>
      <c r="AHX63" s="151"/>
      <c r="AHY63" s="152"/>
      <c r="AHZ63" s="152"/>
      <c r="AIA63" s="153"/>
      <c r="AIB63" s="154"/>
      <c r="AIC63" s="150"/>
      <c r="AID63" s="151"/>
      <c r="AIE63" s="152"/>
      <c r="AIF63" s="152"/>
      <c r="AIG63" s="153"/>
      <c r="AIH63" s="154"/>
      <c r="AII63" s="150"/>
      <c r="AIJ63" s="151"/>
      <c r="AIK63" s="152"/>
      <c r="AIL63" s="152"/>
      <c r="AIM63" s="153"/>
      <c r="AIN63" s="154"/>
      <c r="AIO63" s="150"/>
      <c r="AIP63" s="151"/>
      <c r="AIQ63" s="152"/>
      <c r="AIR63" s="152"/>
      <c r="AIS63" s="153"/>
      <c r="AIT63" s="154"/>
      <c r="AIU63" s="150"/>
      <c r="AIV63" s="151"/>
      <c r="AIW63" s="152"/>
      <c r="AIX63" s="152"/>
      <c r="AIY63" s="153"/>
      <c r="AIZ63" s="154"/>
      <c r="AJA63" s="150"/>
      <c r="AJB63" s="151"/>
      <c r="AJC63" s="152"/>
      <c r="AJD63" s="152"/>
      <c r="AJE63" s="153"/>
      <c r="AJF63" s="154"/>
      <c r="AJG63" s="150"/>
      <c r="AJH63" s="151"/>
      <c r="AJI63" s="152"/>
      <c r="AJJ63" s="152"/>
      <c r="AJK63" s="153"/>
      <c r="AJL63" s="154"/>
      <c r="AJM63" s="150"/>
      <c r="AJN63" s="151"/>
      <c r="AJO63" s="152"/>
      <c r="AJP63" s="152"/>
      <c r="AJQ63" s="153"/>
      <c r="AJR63" s="154"/>
      <c r="AJS63" s="150"/>
      <c r="AJT63" s="151"/>
      <c r="AJU63" s="152"/>
      <c r="AJV63" s="152"/>
      <c r="AJW63" s="153"/>
      <c r="AJX63" s="154"/>
      <c r="AJY63" s="150"/>
      <c r="AJZ63" s="151"/>
      <c r="AKA63" s="152"/>
      <c r="AKB63" s="152"/>
      <c r="AKC63" s="153"/>
      <c r="AKD63" s="154"/>
      <c r="AKE63" s="150"/>
      <c r="AKF63" s="151"/>
      <c r="AKG63" s="152"/>
      <c r="AKH63" s="152"/>
      <c r="AKI63" s="153"/>
      <c r="AKJ63" s="154"/>
      <c r="AKK63" s="150"/>
      <c r="AKL63" s="151"/>
      <c r="AKM63" s="152"/>
      <c r="AKN63" s="152"/>
      <c r="AKO63" s="153"/>
      <c r="AKP63" s="154"/>
      <c r="AKQ63" s="150"/>
      <c r="AKR63" s="151"/>
      <c r="AKS63" s="152"/>
      <c r="AKT63" s="152"/>
      <c r="AKU63" s="153"/>
      <c r="AKV63" s="154"/>
      <c r="AKW63" s="150"/>
      <c r="AKX63" s="151"/>
      <c r="AKY63" s="152"/>
      <c r="AKZ63" s="152"/>
      <c r="ALA63" s="153"/>
      <c r="ALB63" s="154"/>
      <c r="ALC63" s="150"/>
      <c r="ALD63" s="151"/>
      <c r="ALE63" s="152"/>
      <c r="ALF63" s="152"/>
      <c r="ALG63" s="153"/>
      <c r="ALH63" s="154"/>
      <c r="ALI63" s="150"/>
      <c r="ALJ63" s="151"/>
      <c r="ALK63" s="152"/>
      <c r="ALL63" s="152"/>
      <c r="ALM63" s="153"/>
      <c r="ALN63" s="154"/>
      <c r="ALO63" s="150"/>
      <c r="ALP63" s="151"/>
      <c r="ALQ63" s="152"/>
      <c r="ALR63" s="152"/>
      <c r="ALS63" s="153"/>
      <c r="ALT63" s="154"/>
      <c r="ALU63" s="150"/>
      <c r="ALV63" s="151"/>
      <c r="ALW63" s="152"/>
      <c r="ALX63" s="152"/>
      <c r="ALY63" s="153"/>
      <c r="ALZ63" s="154"/>
      <c r="AMA63" s="150"/>
      <c r="AMB63" s="151"/>
      <c r="AMC63" s="152"/>
      <c r="AMD63" s="152"/>
      <c r="AME63" s="153"/>
      <c r="AMF63" s="154"/>
      <c r="AMG63" s="150"/>
      <c r="AMH63" s="151"/>
      <c r="AMI63" s="152"/>
      <c r="AMJ63" s="152"/>
      <c r="AMK63" s="153"/>
      <c r="AML63" s="154"/>
      <c r="AMM63" s="150"/>
      <c r="AMN63" s="151"/>
      <c r="AMO63" s="152"/>
      <c r="AMP63" s="152"/>
      <c r="AMQ63" s="153"/>
      <c r="AMR63" s="154"/>
      <c r="AMS63" s="150"/>
      <c r="AMT63" s="151"/>
      <c r="AMU63" s="152"/>
      <c r="AMV63" s="152"/>
      <c r="AMW63" s="153"/>
      <c r="AMX63" s="154"/>
      <c r="AMY63" s="150"/>
      <c r="AMZ63" s="151"/>
      <c r="ANA63" s="152"/>
      <c r="ANB63" s="152"/>
      <c r="ANC63" s="153"/>
      <c r="AND63" s="154"/>
      <c r="ANE63" s="150"/>
      <c r="ANF63" s="151"/>
      <c r="ANG63" s="152"/>
      <c r="ANH63" s="152"/>
      <c r="ANI63" s="153"/>
      <c r="ANJ63" s="154"/>
      <c r="ANK63" s="150"/>
      <c r="ANL63" s="151"/>
      <c r="ANM63" s="152"/>
      <c r="ANN63" s="152"/>
      <c r="ANO63" s="153"/>
      <c r="ANP63" s="154"/>
      <c r="ANQ63" s="150"/>
      <c r="ANR63" s="151"/>
      <c r="ANS63" s="152"/>
      <c r="ANT63" s="152"/>
      <c r="ANU63" s="153"/>
      <c r="ANV63" s="154"/>
      <c r="ANW63" s="150"/>
      <c r="ANX63" s="151"/>
      <c r="ANY63" s="152"/>
      <c r="ANZ63" s="152"/>
      <c r="AOA63" s="153"/>
      <c r="AOB63" s="154"/>
      <c r="AOC63" s="150"/>
      <c r="AOD63" s="151"/>
      <c r="AOE63" s="152"/>
      <c r="AOF63" s="152"/>
      <c r="AOG63" s="153"/>
      <c r="AOH63" s="154"/>
      <c r="AOI63" s="150"/>
      <c r="AOJ63" s="151"/>
      <c r="AOK63" s="152"/>
      <c r="AOL63" s="152"/>
      <c r="AOM63" s="153"/>
      <c r="AON63" s="154"/>
      <c r="AOO63" s="150"/>
      <c r="AOP63" s="151"/>
      <c r="AOQ63" s="152"/>
      <c r="AOR63" s="152"/>
      <c r="AOS63" s="153"/>
      <c r="AOT63" s="154"/>
      <c r="AOU63" s="150"/>
      <c r="AOV63" s="151"/>
      <c r="AOW63" s="152"/>
      <c r="AOX63" s="152"/>
      <c r="AOY63" s="153"/>
      <c r="AOZ63" s="154"/>
      <c r="APA63" s="150"/>
      <c r="APB63" s="151"/>
      <c r="APC63" s="152"/>
      <c r="APD63" s="152"/>
      <c r="APE63" s="153"/>
      <c r="APF63" s="154"/>
      <c r="APG63" s="150"/>
      <c r="APH63" s="151"/>
      <c r="API63" s="152"/>
      <c r="APJ63" s="152"/>
      <c r="APK63" s="153"/>
      <c r="APL63" s="154"/>
      <c r="APM63" s="150"/>
      <c r="APN63" s="151"/>
      <c r="APO63" s="152"/>
      <c r="APP63" s="152"/>
      <c r="APQ63" s="153"/>
      <c r="APR63" s="154"/>
      <c r="APS63" s="150"/>
      <c r="APT63" s="151"/>
      <c r="APU63" s="152"/>
      <c r="APV63" s="152"/>
      <c r="APW63" s="153"/>
      <c r="APX63" s="154"/>
      <c r="APY63" s="150"/>
      <c r="APZ63" s="151"/>
      <c r="AQA63" s="152"/>
      <c r="AQB63" s="152"/>
      <c r="AQC63" s="153"/>
      <c r="AQD63" s="154"/>
      <c r="AQE63" s="150"/>
      <c r="AQF63" s="151"/>
      <c r="AQG63" s="152"/>
      <c r="AQH63" s="152"/>
      <c r="AQI63" s="153"/>
      <c r="AQJ63" s="154"/>
      <c r="AQK63" s="150"/>
      <c r="AQL63" s="151"/>
      <c r="AQM63" s="152"/>
      <c r="AQN63" s="152"/>
      <c r="AQO63" s="153"/>
      <c r="AQP63" s="154"/>
      <c r="AQQ63" s="150"/>
      <c r="AQR63" s="151"/>
      <c r="AQS63" s="152"/>
      <c r="AQT63" s="152"/>
      <c r="AQU63" s="153"/>
      <c r="AQV63" s="154"/>
      <c r="AQW63" s="150"/>
      <c r="AQX63" s="151"/>
      <c r="AQY63" s="152"/>
      <c r="AQZ63" s="152"/>
      <c r="ARA63" s="153"/>
      <c r="ARB63" s="154"/>
      <c r="ARC63" s="150"/>
      <c r="ARD63" s="151"/>
      <c r="ARE63" s="152"/>
      <c r="ARF63" s="152"/>
      <c r="ARG63" s="153"/>
      <c r="ARH63" s="154"/>
      <c r="ARI63" s="150"/>
      <c r="ARJ63" s="151"/>
      <c r="ARK63" s="152"/>
      <c r="ARL63" s="152"/>
      <c r="ARM63" s="153"/>
      <c r="ARN63" s="154"/>
      <c r="ARO63" s="150"/>
      <c r="ARP63" s="151"/>
      <c r="ARQ63" s="152"/>
      <c r="ARR63" s="152"/>
      <c r="ARS63" s="153"/>
      <c r="ART63" s="154"/>
      <c r="ARU63" s="150"/>
      <c r="ARV63" s="151"/>
      <c r="ARW63" s="152"/>
      <c r="ARX63" s="152"/>
      <c r="ARY63" s="153"/>
      <c r="ARZ63" s="154"/>
      <c r="ASA63" s="150"/>
      <c r="ASB63" s="151"/>
      <c r="ASC63" s="152"/>
      <c r="ASD63" s="152"/>
      <c r="ASE63" s="153"/>
      <c r="ASF63" s="154"/>
      <c r="ASG63" s="150"/>
      <c r="ASH63" s="151"/>
      <c r="ASI63" s="152"/>
      <c r="ASJ63" s="152"/>
      <c r="ASK63" s="153"/>
      <c r="ASL63" s="154"/>
      <c r="ASM63" s="150"/>
      <c r="ASN63" s="151"/>
      <c r="ASO63" s="152"/>
      <c r="ASP63" s="152"/>
      <c r="ASQ63" s="153"/>
      <c r="ASR63" s="154"/>
      <c r="ASS63" s="150"/>
      <c r="AST63" s="151"/>
      <c r="ASU63" s="152"/>
      <c r="ASV63" s="152"/>
      <c r="ASW63" s="153"/>
      <c r="ASX63" s="154"/>
      <c r="ASY63" s="150"/>
      <c r="ASZ63" s="151"/>
      <c r="ATA63" s="152"/>
      <c r="ATB63" s="152"/>
      <c r="ATC63" s="153"/>
      <c r="ATD63" s="154"/>
      <c r="ATE63" s="150"/>
      <c r="ATF63" s="151"/>
      <c r="ATG63" s="152"/>
      <c r="ATH63" s="152"/>
      <c r="ATI63" s="153"/>
      <c r="ATJ63" s="154"/>
      <c r="ATK63" s="150"/>
      <c r="ATL63" s="151"/>
      <c r="ATM63" s="152"/>
      <c r="ATN63" s="152"/>
      <c r="ATO63" s="153"/>
      <c r="ATP63" s="154"/>
      <c r="ATQ63" s="150"/>
      <c r="ATR63" s="151"/>
      <c r="ATS63" s="152"/>
      <c r="ATT63" s="152"/>
      <c r="ATU63" s="153"/>
      <c r="ATV63" s="154"/>
      <c r="ATW63" s="150"/>
      <c r="ATX63" s="151"/>
      <c r="ATY63" s="152"/>
      <c r="ATZ63" s="152"/>
      <c r="AUA63" s="153"/>
      <c r="AUB63" s="154"/>
      <c r="AUC63" s="150"/>
      <c r="AUD63" s="151"/>
      <c r="AUE63" s="152"/>
      <c r="AUF63" s="152"/>
      <c r="AUG63" s="153"/>
      <c r="AUH63" s="154"/>
      <c r="AUI63" s="150"/>
      <c r="AUJ63" s="151"/>
      <c r="AUK63" s="152"/>
      <c r="AUL63" s="152"/>
      <c r="AUM63" s="153"/>
      <c r="AUN63" s="154"/>
      <c r="AUO63" s="150"/>
      <c r="AUP63" s="151"/>
      <c r="AUQ63" s="152"/>
      <c r="AUR63" s="152"/>
      <c r="AUS63" s="153"/>
      <c r="AUT63" s="154"/>
      <c r="AUU63" s="150"/>
      <c r="AUV63" s="151"/>
      <c r="AUW63" s="152"/>
      <c r="AUX63" s="152"/>
      <c r="AUY63" s="153"/>
      <c r="AUZ63" s="154"/>
      <c r="AVA63" s="150"/>
      <c r="AVB63" s="151"/>
      <c r="AVC63" s="152"/>
      <c r="AVD63" s="152"/>
      <c r="AVE63" s="153"/>
      <c r="AVF63" s="154"/>
      <c r="AVG63" s="150"/>
      <c r="AVH63" s="151"/>
      <c r="AVI63" s="152"/>
      <c r="AVJ63" s="152"/>
      <c r="AVK63" s="153"/>
      <c r="AVL63" s="154"/>
      <c r="AVM63" s="150"/>
      <c r="AVN63" s="151"/>
      <c r="AVO63" s="152"/>
      <c r="AVP63" s="152"/>
      <c r="AVQ63" s="153"/>
      <c r="AVR63" s="154"/>
      <c r="AVS63" s="150"/>
      <c r="AVT63" s="151"/>
      <c r="AVU63" s="152"/>
      <c r="AVV63" s="152"/>
      <c r="AVW63" s="153"/>
      <c r="AVX63" s="154"/>
      <c r="AVY63" s="150"/>
      <c r="AVZ63" s="151"/>
      <c r="AWA63" s="152"/>
      <c r="AWB63" s="152"/>
      <c r="AWC63" s="153"/>
      <c r="AWD63" s="154"/>
      <c r="AWE63" s="150"/>
      <c r="AWF63" s="151"/>
      <c r="AWG63" s="152"/>
      <c r="AWH63" s="152"/>
      <c r="AWI63" s="153"/>
      <c r="AWJ63" s="154"/>
      <c r="AWK63" s="150"/>
      <c r="AWL63" s="151"/>
      <c r="AWM63" s="152"/>
      <c r="AWN63" s="152"/>
      <c r="AWO63" s="153"/>
      <c r="AWP63" s="154"/>
      <c r="AWQ63" s="150"/>
      <c r="AWR63" s="151"/>
      <c r="AWS63" s="152"/>
      <c r="AWT63" s="152"/>
      <c r="AWU63" s="153"/>
      <c r="AWV63" s="154"/>
      <c r="AWW63" s="150"/>
      <c r="AWX63" s="151"/>
      <c r="AWY63" s="152"/>
      <c r="AWZ63" s="152"/>
      <c r="AXA63" s="153"/>
      <c r="AXB63" s="154"/>
      <c r="AXC63" s="150"/>
      <c r="AXD63" s="151"/>
      <c r="AXE63" s="152"/>
      <c r="AXF63" s="152"/>
      <c r="AXG63" s="153"/>
      <c r="AXH63" s="154"/>
      <c r="AXI63" s="150"/>
      <c r="AXJ63" s="151"/>
      <c r="AXK63" s="152"/>
      <c r="AXL63" s="152"/>
      <c r="AXM63" s="153"/>
      <c r="AXN63" s="154"/>
      <c r="AXO63" s="150"/>
      <c r="AXP63" s="151"/>
      <c r="AXQ63" s="152"/>
      <c r="AXR63" s="152"/>
      <c r="AXS63" s="153"/>
      <c r="AXT63" s="154"/>
      <c r="AXU63" s="150"/>
      <c r="AXV63" s="151"/>
      <c r="AXW63" s="152"/>
      <c r="AXX63" s="152"/>
      <c r="AXY63" s="153"/>
      <c r="AXZ63" s="154"/>
      <c r="AYA63" s="150"/>
      <c r="AYB63" s="151"/>
      <c r="AYC63" s="152"/>
      <c r="AYD63" s="152"/>
      <c r="AYE63" s="153"/>
      <c r="AYF63" s="154"/>
      <c r="AYG63" s="150"/>
      <c r="AYH63" s="151"/>
      <c r="AYI63" s="152"/>
      <c r="AYJ63" s="152"/>
      <c r="AYK63" s="153"/>
      <c r="AYL63" s="154"/>
      <c r="AYM63" s="150"/>
      <c r="AYN63" s="151"/>
      <c r="AYO63" s="152"/>
      <c r="AYP63" s="152"/>
      <c r="AYQ63" s="153"/>
      <c r="AYR63" s="154"/>
      <c r="AYS63" s="150"/>
      <c r="AYT63" s="151"/>
      <c r="AYU63" s="152"/>
      <c r="AYV63" s="152"/>
      <c r="AYW63" s="153"/>
      <c r="AYX63" s="154"/>
      <c r="AYY63" s="150"/>
      <c r="AYZ63" s="151"/>
      <c r="AZA63" s="152"/>
      <c r="AZB63" s="152"/>
      <c r="AZC63" s="153"/>
      <c r="AZD63" s="154"/>
      <c r="AZE63" s="150"/>
      <c r="AZF63" s="151"/>
      <c r="AZG63" s="152"/>
      <c r="AZH63" s="152"/>
      <c r="AZI63" s="153"/>
      <c r="AZJ63" s="154"/>
      <c r="AZK63" s="150"/>
      <c r="AZL63" s="151"/>
      <c r="AZM63" s="152"/>
      <c r="AZN63" s="152"/>
      <c r="AZO63" s="153"/>
      <c r="AZP63" s="154"/>
      <c r="AZQ63" s="150"/>
      <c r="AZR63" s="151"/>
      <c r="AZS63" s="152"/>
      <c r="AZT63" s="152"/>
      <c r="AZU63" s="153"/>
      <c r="AZV63" s="154"/>
      <c r="AZW63" s="150"/>
      <c r="AZX63" s="151"/>
      <c r="AZY63" s="152"/>
      <c r="AZZ63" s="152"/>
      <c r="BAA63" s="153"/>
      <c r="BAB63" s="154"/>
      <c r="BAC63" s="150"/>
      <c r="BAD63" s="151"/>
      <c r="BAE63" s="152"/>
      <c r="BAF63" s="152"/>
      <c r="BAG63" s="153"/>
      <c r="BAH63" s="154"/>
      <c r="BAI63" s="150"/>
      <c r="BAJ63" s="151"/>
      <c r="BAK63" s="152"/>
      <c r="BAL63" s="152"/>
      <c r="BAM63" s="153"/>
      <c r="BAN63" s="154"/>
      <c r="BAO63" s="150"/>
      <c r="BAP63" s="151"/>
      <c r="BAQ63" s="152"/>
      <c r="BAR63" s="152"/>
      <c r="BAS63" s="153"/>
      <c r="BAT63" s="154"/>
      <c r="BAU63" s="150"/>
      <c r="BAV63" s="151"/>
      <c r="BAW63" s="152"/>
      <c r="BAX63" s="152"/>
      <c r="BAY63" s="153"/>
      <c r="BAZ63" s="154"/>
      <c r="BBA63" s="150"/>
      <c r="BBB63" s="151"/>
      <c r="BBC63" s="152"/>
      <c r="BBD63" s="152"/>
      <c r="BBE63" s="153"/>
      <c r="BBF63" s="154"/>
      <c r="BBG63" s="150"/>
      <c r="BBH63" s="151"/>
      <c r="BBI63" s="152"/>
      <c r="BBJ63" s="152"/>
      <c r="BBK63" s="153"/>
      <c r="BBL63" s="154"/>
      <c r="BBM63" s="150"/>
      <c r="BBN63" s="151"/>
      <c r="BBO63" s="152"/>
      <c r="BBP63" s="152"/>
      <c r="BBQ63" s="153"/>
      <c r="BBR63" s="154"/>
      <c r="BBS63" s="150"/>
      <c r="BBT63" s="151"/>
      <c r="BBU63" s="152"/>
      <c r="BBV63" s="152"/>
      <c r="BBW63" s="153"/>
      <c r="BBX63" s="154"/>
      <c r="BBY63" s="150"/>
      <c r="BBZ63" s="151"/>
      <c r="BCA63" s="152"/>
      <c r="BCB63" s="152"/>
      <c r="BCC63" s="153"/>
      <c r="BCD63" s="154"/>
      <c r="BCE63" s="150"/>
      <c r="BCF63" s="151"/>
      <c r="BCG63" s="152"/>
      <c r="BCH63" s="152"/>
      <c r="BCI63" s="153"/>
      <c r="BCJ63" s="154"/>
      <c r="BCK63" s="150"/>
      <c r="BCL63" s="151"/>
      <c r="BCM63" s="152"/>
      <c r="BCN63" s="152"/>
      <c r="BCO63" s="153"/>
      <c r="BCP63" s="154"/>
      <c r="BCQ63" s="150"/>
      <c r="BCR63" s="151"/>
      <c r="BCS63" s="152"/>
      <c r="BCT63" s="152"/>
      <c r="BCU63" s="153"/>
      <c r="BCV63" s="154"/>
      <c r="BCW63" s="150"/>
      <c r="BCX63" s="151"/>
      <c r="BCY63" s="152"/>
      <c r="BCZ63" s="152"/>
      <c r="BDA63" s="153"/>
      <c r="BDB63" s="154"/>
      <c r="BDC63" s="150"/>
      <c r="BDD63" s="151"/>
      <c r="BDE63" s="152"/>
      <c r="BDF63" s="152"/>
      <c r="BDG63" s="153"/>
      <c r="BDH63" s="154"/>
      <c r="BDI63" s="150"/>
      <c r="BDJ63" s="151"/>
      <c r="BDK63" s="152"/>
      <c r="BDL63" s="152"/>
      <c r="BDM63" s="153"/>
      <c r="BDN63" s="154"/>
      <c r="BDO63" s="150"/>
      <c r="BDP63" s="151"/>
      <c r="BDQ63" s="152"/>
      <c r="BDR63" s="152"/>
      <c r="BDS63" s="153"/>
      <c r="BDT63" s="154"/>
      <c r="BDU63" s="150"/>
      <c r="BDV63" s="151"/>
      <c r="BDW63" s="152"/>
      <c r="BDX63" s="152"/>
      <c r="BDY63" s="153"/>
      <c r="BDZ63" s="154"/>
      <c r="BEA63" s="150"/>
      <c r="BEB63" s="151"/>
      <c r="BEC63" s="152"/>
      <c r="BED63" s="152"/>
      <c r="BEE63" s="153"/>
      <c r="BEF63" s="154"/>
      <c r="BEG63" s="150"/>
      <c r="BEH63" s="151"/>
      <c r="BEI63" s="152"/>
      <c r="BEJ63" s="152"/>
      <c r="BEK63" s="153"/>
      <c r="BEL63" s="154"/>
      <c r="BEM63" s="150"/>
      <c r="BEN63" s="151"/>
      <c r="BEO63" s="152"/>
      <c r="BEP63" s="152"/>
      <c r="BEQ63" s="153"/>
      <c r="BER63" s="154"/>
      <c r="BES63" s="150"/>
      <c r="BET63" s="151"/>
      <c r="BEU63" s="152"/>
      <c r="BEV63" s="152"/>
      <c r="BEW63" s="153"/>
      <c r="BEX63" s="154"/>
      <c r="BEY63" s="150"/>
      <c r="BEZ63" s="151"/>
      <c r="BFA63" s="152"/>
      <c r="BFB63" s="152"/>
      <c r="BFC63" s="153"/>
      <c r="BFD63" s="154"/>
      <c r="BFE63" s="150"/>
      <c r="BFF63" s="151"/>
      <c r="BFG63" s="152"/>
      <c r="BFH63" s="152"/>
      <c r="BFI63" s="153"/>
      <c r="BFJ63" s="154"/>
      <c r="BFK63" s="150"/>
      <c r="BFL63" s="151"/>
      <c r="BFM63" s="152"/>
      <c r="BFN63" s="152"/>
      <c r="BFO63" s="153"/>
      <c r="BFP63" s="154"/>
      <c r="BFQ63" s="150"/>
      <c r="BFR63" s="151"/>
      <c r="BFS63" s="152"/>
      <c r="BFT63" s="152"/>
      <c r="BFU63" s="153"/>
      <c r="BFV63" s="154"/>
      <c r="BFW63" s="150"/>
      <c r="BFX63" s="151"/>
      <c r="BFY63" s="152"/>
      <c r="BFZ63" s="152"/>
      <c r="BGA63" s="153"/>
      <c r="BGB63" s="154"/>
      <c r="BGC63" s="150"/>
      <c r="BGD63" s="151"/>
      <c r="BGE63" s="152"/>
      <c r="BGF63" s="152"/>
      <c r="BGG63" s="153"/>
      <c r="BGH63" s="154"/>
      <c r="BGI63" s="150"/>
      <c r="BGJ63" s="151"/>
      <c r="BGK63" s="152"/>
      <c r="BGL63" s="152"/>
      <c r="BGM63" s="153"/>
      <c r="BGN63" s="154"/>
      <c r="BGO63" s="150"/>
      <c r="BGP63" s="151"/>
      <c r="BGQ63" s="152"/>
      <c r="BGR63" s="152"/>
      <c r="BGS63" s="153"/>
      <c r="BGT63" s="154"/>
      <c r="BGU63" s="150"/>
      <c r="BGV63" s="151"/>
      <c r="BGW63" s="152"/>
      <c r="BGX63" s="152"/>
      <c r="BGY63" s="153"/>
      <c r="BGZ63" s="154"/>
      <c r="BHA63" s="150"/>
      <c r="BHB63" s="151"/>
      <c r="BHC63" s="152"/>
      <c r="BHD63" s="152"/>
      <c r="BHE63" s="153"/>
      <c r="BHF63" s="154"/>
      <c r="BHG63" s="150"/>
      <c r="BHH63" s="151"/>
      <c r="BHI63" s="152"/>
      <c r="BHJ63" s="152"/>
      <c r="BHK63" s="153"/>
      <c r="BHL63" s="154"/>
      <c r="BHM63" s="150"/>
      <c r="BHN63" s="151"/>
      <c r="BHO63" s="152"/>
      <c r="BHP63" s="152"/>
      <c r="BHQ63" s="153"/>
      <c r="BHR63" s="154"/>
      <c r="BHS63" s="150"/>
      <c r="BHT63" s="151"/>
      <c r="BHU63" s="152"/>
      <c r="BHV63" s="152"/>
      <c r="BHW63" s="153"/>
      <c r="BHX63" s="154"/>
      <c r="BHY63" s="150"/>
      <c r="BHZ63" s="151"/>
      <c r="BIA63" s="152"/>
      <c r="BIB63" s="152"/>
      <c r="BIC63" s="153"/>
      <c r="BID63" s="154"/>
      <c r="BIE63" s="150"/>
      <c r="BIF63" s="151"/>
      <c r="BIG63" s="152"/>
      <c r="BIH63" s="152"/>
      <c r="BII63" s="153"/>
      <c r="BIJ63" s="154"/>
      <c r="BIK63" s="150"/>
      <c r="BIL63" s="151"/>
      <c r="BIM63" s="152"/>
      <c r="BIN63" s="152"/>
      <c r="BIO63" s="153"/>
      <c r="BIP63" s="154"/>
      <c r="BIQ63" s="150"/>
      <c r="BIR63" s="151"/>
      <c r="BIS63" s="152"/>
      <c r="BIT63" s="152"/>
      <c r="BIU63" s="153"/>
      <c r="BIV63" s="154"/>
      <c r="BIW63" s="150"/>
      <c r="BIX63" s="151"/>
      <c r="BIY63" s="152"/>
      <c r="BIZ63" s="152"/>
      <c r="BJA63" s="153"/>
      <c r="BJB63" s="154"/>
      <c r="BJC63" s="150"/>
      <c r="BJD63" s="151"/>
      <c r="BJE63" s="152"/>
      <c r="BJF63" s="152"/>
      <c r="BJG63" s="153"/>
      <c r="BJH63" s="154"/>
      <c r="BJI63" s="150"/>
      <c r="BJJ63" s="151"/>
      <c r="BJK63" s="152"/>
      <c r="BJL63" s="152"/>
      <c r="BJM63" s="153"/>
      <c r="BJN63" s="154"/>
      <c r="BJO63" s="150"/>
      <c r="BJP63" s="151"/>
      <c r="BJQ63" s="152"/>
      <c r="BJR63" s="152"/>
      <c r="BJS63" s="153"/>
      <c r="BJT63" s="154"/>
      <c r="BJU63" s="150"/>
      <c r="BJV63" s="151"/>
      <c r="BJW63" s="152"/>
      <c r="BJX63" s="152"/>
      <c r="BJY63" s="153"/>
      <c r="BJZ63" s="154"/>
      <c r="BKA63" s="150"/>
      <c r="BKB63" s="151"/>
      <c r="BKC63" s="152"/>
      <c r="BKD63" s="152"/>
      <c r="BKE63" s="153"/>
      <c r="BKF63" s="154"/>
      <c r="BKG63" s="150"/>
      <c r="BKH63" s="151"/>
      <c r="BKI63" s="152"/>
      <c r="BKJ63" s="152"/>
      <c r="BKK63" s="153"/>
      <c r="BKL63" s="154"/>
      <c r="BKM63" s="150"/>
      <c r="BKN63" s="151"/>
      <c r="BKO63" s="152"/>
      <c r="BKP63" s="152"/>
      <c r="BKQ63" s="153"/>
      <c r="BKR63" s="154"/>
      <c r="BKS63" s="150"/>
      <c r="BKT63" s="151"/>
      <c r="BKU63" s="152"/>
      <c r="BKV63" s="152"/>
      <c r="BKW63" s="153"/>
      <c r="BKX63" s="154"/>
      <c r="BKY63" s="150"/>
      <c r="BKZ63" s="151"/>
      <c r="BLA63" s="152"/>
      <c r="BLB63" s="152"/>
      <c r="BLC63" s="153"/>
      <c r="BLD63" s="154"/>
      <c r="BLE63" s="150"/>
      <c r="BLF63" s="151"/>
      <c r="BLG63" s="152"/>
      <c r="BLH63" s="152"/>
      <c r="BLI63" s="153"/>
      <c r="BLJ63" s="154"/>
      <c r="BLK63" s="150"/>
      <c r="BLL63" s="151"/>
      <c r="BLM63" s="152"/>
      <c r="BLN63" s="152"/>
      <c r="BLO63" s="153"/>
      <c r="BLP63" s="154"/>
      <c r="BLQ63" s="150"/>
      <c r="BLR63" s="151"/>
      <c r="BLS63" s="152"/>
      <c r="BLT63" s="152"/>
      <c r="BLU63" s="153"/>
      <c r="BLV63" s="154"/>
      <c r="BLW63" s="150"/>
      <c r="BLX63" s="151"/>
      <c r="BLY63" s="152"/>
      <c r="BLZ63" s="152"/>
      <c r="BMA63" s="153"/>
      <c r="BMB63" s="154"/>
      <c r="BMC63" s="150"/>
      <c r="BMD63" s="151"/>
      <c r="BME63" s="152"/>
      <c r="BMF63" s="152"/>
      <c r="BMG63" s="153"/>
      <c r="BMH63" s="154"/>
      <c r="BMI63" s="150"/>
      <c r="BMJ63" s="151"/>
      <c r="BMK63" s="152"/>
      <c r="BML63" s="152"/>
      <c r="BMM63" s="153"/>
      <c r="BMN63" s="154"/>
      <c r="BMO63" s="150"/>
      <c r="BMP63" s="151"/>
      <c r="BMQ63" s="152"/>
      <c r="BMR63" s="152"/>
      <c r="BMS63" s="153"/>
      <c r="BMT63" s="154"/>
      <c r="BMU63" s="150"/>
      <c r="BMV63" s="151"/>
      <c r="BMW63" s="152"/>
      <c r="BMX63" s="152"/>
      <c r="BMY63" s="153"/>
      <c r="BMZ63" s="154"/>
      <c r="BNA63" s="150"/>
      <c r="BNB63" s="151"/>
      <c r="BNC63" s="152"/>
      <c r="BND63" s="152"/>
      <c r="BNE63" s="153"/>
      <c r="BNF63" s="154"/>
      <c r="BNG63" s="150"/>
      <c r="BNH63" s="151"/>
      <c r="BNI63" s="152"/>
      <c r="BNJ63" s="152"/>
      <c r="BNK63" s="153"/>
      <c r="BNL63" s="154"/>
      <c r="BNM63" s="150"/>
      <c r="BNN63" s="151"/>
      <c r="BNO63" s="152"/>
      <c r="BNP63" s="152"/>
      <c r="BNQ63" s="153"/>
      <c r="BNR63" s="154"/>
      <c r="BNS63" s="150"/>
      <c r="BNT63" s="151"/>
      <c r="BNU63" s="152"/>
      <c r="BNV63" s="152"/>
      <c r="BNW63" s="153"/>
      <c r="BNX63" s="154"/>
      <c r="BNY63" s="150"/>
      <c r="BNZ63" s="151"/>
      <c r="BOA63" s="152"/>
      <c r="BOB63" s="152"/>
      <c r="BOC63" s="153"/>
      <c r="BOD63" s="154"/>
      <c r="BOE63" s="150"/>
      <c r="BOF63" s="151"/>
      <c r="BOG63" s="152"/>
      <c r="BOH63" s="152"/>
      <c r="BOI63" s="153"/>
      <c r="BOJ63" s="154"/>
      <c r="BOK63" s="150"/>
      <c r="BOL63" s="151"/>
      <c r="BOM63" s="152"/>
      <c r="BON63" s="152"/>
      <c r="BOO63" s="153"/>
      <c r="BOP63" s="154"/>
      <c r="BOQ63" s="150"/>
      <c r="BOR63" s="151"/>
      <c r="BOS63" s="152"/>
      <c r="BOT63" s="152"/>
      <c r="BOU63" s="153"/>
      <c r="BOV63" s="154"/>
      <c r="BOW63" s="150"/>
      <c r="BOX63" s="151"/>
      <c r="BOY63" s="152"/>
      <c r="BOZ63" s="152"/>
      <c r="BPA63" s="153"/>
      <c r="BPB63" s="154"/>
      <c r="BPC63" s="150"/>
      <c r="BPD63" s="151"/>
      <c r="BPE63" s="152"/>
      <c r="BPF63" s="152"/>
      <c r="BPG63" s="153"/>
      <c r="BPH63" s="154"/>
      <c r="BPI63" s="150"/>
      <c r="BPJ63" s="151"/>
      <c r="BPK63" s="152"/>
      <c r="BPL63" s="152"/>
      <c r="BPM63" s="153"/>
      <c r="BPN63" s="154"/>
      <c r="BPO63" s="150"/>
      <c r="BPP63" s="151"/>
      <c r="BPQ63" s="152"/>
      <c r="BPR63" s="152"/>
      <c r="BPS63" s="153"/>
      <c r="BPT63" s="154"/>
      <c r="BPU63" s="150"/>
      <c r="BPV63" s="151"/>
      <c r="BPW63" s="152"/>
      <c r="BPX63" s="152"/>
      <c r="BPY63" s="153"/>
      <c r="BPZ63" s="154"/>
      <c r="BQA63" s="150"/>
      <c r="BQB63" s="151"/>
      <c r="BQC63" s="152"/>
      <c r="BQD63" s="152"/>
      <c r="BQE63" s="153"/>
      <c r="BQF63" s="154"/>
      <c r="BQG63" s="150"/>
      <c r="BQH63" s="151"/>
      <c r="BQI63" s="152"/>
      <c r="BQJ63" s="152"/>
      <c r="BQK63" s="153"/>
      <c r="BQL63" s="154"/>
      <c r="BQM63" s="150"/>
      <c r="BQN63" s="151"/>
      <c r="BQO63" s="152"/>
      <c r="BQP63" s="152"/>
      <c r="BQQ63" s="153"/>
      <c r="BQR63" s="154"/>
      <c r="BQS63" s="150"/>
      <c r="BQT63" s="151"/>
      <c r="BQU63" s="152"/>
      <c r="BQV63" s="152"/>
      <c r="BQW63" s="153"/>
      <c r="BQX63" s="154"/>
      <c r="BQY63" s="150"/>
      <c r="BQZ63" s="151"/>
      <c r="BRA63" s="152"/>
      <c r="BRB63" s="152"/>
      <c r="BRC63" s="153"/>
      <c r="BRD63" s="154"/>
      <c r="BRE63" s="150"/>
      <c r="BRF63" s="151"/>
      <c r="BRG63" s="152"/>
      <c r="BRH63" s="152"/>
      <c r="BRI63" s="153"/>
      <c r="BRJ63" s="154"/>
      <c r="BRK63" s="150"/>
      <c r="BRL63" s="151"/>
      <c r="BRM63" s="152"/>
      <c r="BRN63" s="152"/>
      <c r="BRO63" s="153"/>
      <c r="BRP63" s="154"/>
      <c r="BRQ63" s="150"/>
      <c r="BRR63" s="151"/>
      <c r="BRS63" s="152"/>
      <c r="BRT63" s="152"/>
      <c r="BRU63" s="153"/>
      <c r="BRV63" s="154"/>
      <c r="BRW63" s="150"/>
      <c r="BRX63" s="151"/>
      <c r="BRY63" s="152"/>
      <c r="BRZ63" s="152"/>
      <c r="BSA63" s="153"/>
      <c r="BSB63" s="154"/>
      <c r="BSC63" s="150"/>
      <c r="BSD63" s="151"/>
      <c r="BSE63" s="152"/>
      <c r="BSF63" s="152"/>
      <c r="BSG63" s="153"/>
      <c r="BSH63" s="154"/>
      <c r="BSI63" s="150"/>
      <c r="BSJ63" s="151"/>
      <c r="BSK63" s="152"/>
      <c r="BSL63" s="152"/>
      <c r="BSM63" s="153"/>
      <c r="BSN63" s="154"/>
      <c r="BSO63" s="150"/>
      <c r="BSP63" s="151"/>
      <c r="BSQ63" s="152"/>
      <c r="BSR63" s="152"/>
      <c r="BSS63" s="153"/>
      <c r="BST63" s="154"/>
      <c r="BSU63" s="150"/>
      <c r="BSV63" s="151"/>
      <c r="BSW63" s="152"/>
      <c r="BSX63" s="152"/>
      <c r="BSY63" s="153"/>
      <c r="BSZ63" s="154"/>
      <c r="BTA63" s="150"/>
      <c r="BTB63" s="151"/>
      <c r="BTC63" s="152"/>
      <c r="BTD63" s="152"/>
      <c r="BTE63" s="153"/>
      <c r="BTF63" s="154"/>
      <c r="BTG63" s="150"/>
      <c r="BTH63" s="151"/>
      <c r="BTI63" s="152"/>
      <c r="BTJ63" s="152"/>
      <c r="BTK63" s="153"/>
      <c r="BTL63" s="154"/>
      <c r="BTM63" s="150"/>
      <c r="BTN63" s="151"/>
      <c r="BTO63" s="152"/>
      <c r="BTP63" s="152"/>
      <c r="BTQ63" s="153"/>
      <c r="BTR63" s="154"/>
      <c r="BTS63" s="150"/>
      <c r="BTT63" s="151"/>
      <c r="BTU63" s="152"/>
      <c r="BTV63" s="152"/>
      <c r="BTW63" s="153"/>
      <c r="BTX63" s="154"/>
      <c r="BTY63" s="150"/>
      <c r="BTZ63" s="151"/>
      <c r="BUA63" s="152"/>
      <c r="BUB63" s="152"/>
      <c r="BUC63" s="153"/>
      <c r="BUD63" s="154"/>
      <c r="BUE63" s="150"/>
      <c r="BUF63" s="151"/>
      <c r="BUG63" s="152"/>
      <c r="BUH63" s="152"/>
      <c r="BUI63" s="153"/>
      <c r="BUJ63" s="154"/>
      <c r="BUK63" s="150"/>
      <c r="BUL63" s="151"/>
      <c r="BUM63" s="152"/>
      <c r="BUN63" s="152"/>
      <c r="BUO63" s="153"/>
      <c r="BUP63" s="154"/>
      <c r="BUQ63" s="150"/>
      <c r="BUR63" s="151"/>
      <c r="BUS63" s="152"/>
      <c r="BUT63" s="152"/>
      <c r="BUU63" s="153"/>
      <c r="BUV63" s="154"/>
      <c r="BUW63" s="150"/>
      <c r="BUX63" s="151"/>
      <c r="BUY63" s="152"/>
      <c r="BUZ63" s="152"/>
      <c r="BVA63" s="153"/>
      <c r="BVB63" s="154"/>
      <c r="BVC63" s="150"/>
      <c r="BVD63" s="151"/>
      <c r="BVE63" s="152"/>
      <c r="BVF63" s="152"/>
      <c r="BVG63" s="153"/>
      <c r="BVH63" s="154"/>
      <c r="BVI63" s="150"/>
      <c r="BVJ63" s="151"/>
      <c r="BVK63" s="152"/>
      <c r="BVL63" s="152"/>
      <c r="BVM63" s="153"/>
      <c r="BVN63" s="154"/>
      <c r="BVO63" s="150"/>
      <c r="BVP63" s="151"/>
      <c r="BVQ63" s="152"/>
      <c r="BVR63" s="152"/>
      <c r="BVS63" s="153"/>
      <c r="BVT63" s="154"/>
      <c r="BVU63" s="150"/>
      <c r="BVV63" s="151"/>
      <c r="BVW63" s="152"/>
      <c r="BVX63" s="152"/>
      <c r="BVY63" s="153"/>
      <c r="BVZ63" s="154"/>
      <c r="BWA63" s="150"/>
      <c r="BWB63" s="151"/>
      <c r="BWC63" s="152"/>
      <c r="BWD63" s="152"/>
      <c r="BWE63" s="153"/>
      <c r="BWF63" s="154"/>
      <c r="BWG63" s="150"/>
      <c r="BWH63" s="151"/>
      <c r="BWI63" s="152"/>
      <c r="BWJ63" s="152"/>
      <c r="BWK63" s="153"/>
      <c r="BWL63" s="154"/>
      <c r="BWM63" s="150"/>
      <c r="BWN63" s="151"/>
      <c r="BWO63" s="152"/>
      <c r="BWP63" s="152"/>
      <c r="BWQ63" s="153"/>
      <c r="BWR63" s="154"/>
      <c r="BWS63" s="150"/>
      <c r="BWT63" s="151"/>
      <c r="BWU63" s="152"/>
      <c r="BWV63" s="152"/>
      <c r="BWW63" s="153"/>
      <c r="BWX63" s="154"/>
      <c r="BWY63" s="150"/>
      <c r="BWZ63" s="151"/>
      <c r="BXA63" s="152"/>
      <c r="BXB63" s="152"/>
      <c r="BXC63" s="153"/>
      <c r="BXD63" s="154"/>
      <c r="BXE63" s="150"/>
      <c r="BXF63" s="151"/>
      <c r="BXG63" s="152"/>
      <c r="BXH63" s="152"/>
      <c r="BXI63" s="153"/>
      <c r="BXJ63" s="154"/>
      <c r="BXK63" s="150"/>
      <c r="BXL63" s="151"/>
      <c r="BXM63" s="152"/>
      <c r="BXN63" s="152"/>
      <c r="BXO63" s="153"/>
      <c r="BXP63" s="154"/>
      <c r="BXQ63" s="150"/>
      <c r="BXR63" s="151"/>
      <c r="BXS63" s="152"/>
      <c r="BXT63" s="152"/>
      <c r="BXU63" s="153"/>
      <c r="BXV63" s="154"/>
      <c r="BXW63" s="150"/>
      <c r="BXX63" s="151"/>
      <c r="BXY63" s="152"/>
      <c r="BXZ63" s="152"/>
      <c r="BYA63" s="153"/>
      <c r="BYB63" s="154"/>
      <c r="BYC63" s="150"/>
      <c r="BYD63" s="151"/>
      <c r="BYE63" s="152"/>
      <c r="BYF63" s="152"/>
      <c r="BYG63" s="153"/>
      <c r="BYH63" s="154"/>
      <c r="BYI63" s="150"/>
      <c r="BYJ63" s="151"/>
      <c r="BYK63" s="152"/>
      <c r="BYL63" s="152"/>
      <c r="BYM63" s="153"/>
      <c r="BYN63" s="154"/>
      <c r="BYO63" s="150"/>
      <c r="BYP63" s="151"/>
      <c r="BYQ63" s="152"/>
      <c r="BYR63" s="152"/>
      <c r="BYS63" s="153"/>
      <c r="BYT63" s="154"/>
      <c r="BYU63" s="150"/>
      <c r="BYV63" s="151"/>
      <c r="BYW63" s="152"/>
      <c r="BYX63" s="152"/>
      <c r="BYY63" s="153"/>
      <c r="BYZ63" s="154"/>
      <c r="BZA63" s="150"/>
      <c r="BZB63" s="151"/>
      <c r="BZC63" s="152"/>
      <c r="BZD63" s="152"/>
      <c r="BZE63" s="153"/>
      <c r="BZF63" s="154"/>
      <c r="BZG63" s="150"/>
      <c r="BZH63" s="151"/>
      <c r="BZI63" s="152"/>
      <c r="BZJ63" s="152"/>
      <c r="BZK63" s="153"/>
      <c r="BZL63" s="154"/>
      <c r="BZM63" s="150"/>
      <c r="BZN63" s="151"/>
      <c r="BZO63" s="152"/>
      <c r="BZP63" s="152"/>
      <c r="BZQ63" s="153"/>
      <c r="BZR63" s="154"/>
      <c r="BZS63" s="150"/>
      <c r="BZT63" s="151"/>
      <c r="BZU63" s="152"/>
      <c r="BZV63" s="152"/>
      <c r="BZW63" s="153"/>
      <c r="BZX63" s="154"/>
      <c r="BZY63" s="150"/>
      <c r="BZZ63" s="151"/>
      <c r="CAA63" s="152"/>
      <c r="CAB63" s="152"/>
      <c r="CAC63" s="153"/>
      <c r="CAD63" s="154"/>
      <c r="CAE63" s="150"/>
      <c r="CAF63" s="151"/>
      <c r="CAG63" s="152"/>
      <c r="CAH63" s="152"/>
      <c r="CAI63" s="153"/>
      <c r="CAJ63" s="154"/>
      <c r="CAK63" s="150"/>
      <c r="CAL63" s="151"/>
      <c r="CAM63" s="152"/>
      <c r="CAN63" s="152"/>
      <c r="CAO63" s="153"/>
      <c r="CAP63" s="154"/>
      <c r="CAQ63" s="150"/>
      <c r="CAR63" s="151"/>
      <c r="CAS63" s="152"/>
      <c r="CAT63" s="152"/>
      <c r="CAU63" s="153"/>
      <c r="CAV63" s="154"/>
      <c r="CAW63" s="150"/>
      <c r="CAX63" s="151"/>
      <c r="CAY63" s="152"/>
      <c r="CAZ63" s="152"/>
      <c r="CBA63" s="153"/>
      <c r="CBB63" s="154"/>
      <c r="CBC63" s="150"/>
      <c r="CBD63" s="151"/>
      <c r="CBE63" s="152"/>
      <c r="CBF63" s="152"/>
      <c r="CBG63" s="153"/>
      <c r="CBH63" s="154"/>
      <c r="CBI63" s="150"/>
      <c r="CBJ63" s="151"/>
      <c r="CBK63" s="152"/>
      <c r="CBL63" s="152"/>
      <c r="CBM63" s="153"/>
      <c r="CBN63" s="154"/>
      <c r="CBO63" s="150"/>
      <c r="CBP63" s="151"/>
      <c r="CBQ63" s="152"/>
      <c r="CBR63" s="152"/>
      <c r="CBS63" s="153"/>
      <c r="CBT63" s="154"/>
      <c r="CBU63" s="150"/>
      <c r="CBV63" s="151"/>
      <c r="CBW63" s="152"/>
      <c r="CBX63" s="152"/>
      <c r="CBY63" s="153"/>
      <c r="CBZ63" s="154"/>
      <c r="CCA63" s="150"/>
      <c r="CCB63" s="151"/>
      <c r="CCC63" s="152"/>
      <c r="CCD63" s="152"/>
      <c r="CCE63" s="153"/>
      <c r="CCF63" s="154"/>
      <c r="CCG63" s="150"/>
      <c r="CCH63" s="151"/>
      <c r="CCI63" s="152"/>
      <c r="CCJ63" s="152"/>
      <c r="CCK63" s="153"/>
      <c r="CCL63" s="154"/>
      <c r="CCM63" s="150"/>
      <c r="CCN63" s="151"/>
      <c r="CCO63" s="152"/>
      <c r="CCP63" s="152"/>
      <c r="CCQ63" s="153"/>
      <c r="CCR63" s="154"/>
      <c r="CCS63" s="150"/>
      <c r="CCT63" s="151"/>
      <c r="CCU63" s="152"/>
      <c r="CCV63" s="152"/>
      <c r="CCW63" s="153"/>
      <c r="CCX63" s="154"/>
      <c r="CCY63" s="150"/>
      <c r="CCZ63" s="151"/>
      <c r="CDA63" s="152"/>
      <c r="CDB63" s="152"/>
      <c r="CDC63" s="153"/>
      <c r="CDD63" s="154"/>
      <c r="CDE63" s="150"/>
      <c r="CDF63" s="151"/>
      <c r="CDG63" s="152"/>
      <c r="CDH63" s="152"/>
      <c r="CDI63" s="153"/>
      <c r="CDJ63" s="154"/>
      <c r="CDK63" s="150"/>
      <c r="CDL63" s="151"/>
      <c r="CDM63" s="152"/>
      <c r="CDN63" s="152"/>
      <c r="CDO63" s="153"/>
      <c r="CDP63" s="154"/>
      <c r="CDQ63" s="150"/>
      <c r="CDR63" s="151"/>
      <c r="CDS63" s="152"/>
      <c r="CDT63" s="152"/>
      <c r="CDU63" s="153"/>
      <c r="CDV63" s="154"/>
      <c r="CDW63" s="150"/>
      <c r="CDX63" s="151"/>
      <c r="CDY63" s="152"/>
      <c r="CDZ63" s="152"/>
      <c r="CEA63" s="153"/>
      <c r="CEB63" s="154"/>
      <c r="CEC63" s="150"/>
      <c r="CED63" s="151"/>
      <c r="CEE63" s="152"/>
      <c r="CEF63" s="152"/>
      <c r="CEG63" s="153"/>
      <c r="CEH63" s="154"/>
      <c r="CEI63" s="150"/>
      <c r="CEJ63" s="151"/>
      <c r="CEK63" s="152"/>
      <c r="CEL63" s="152"/>
      <c r="CEM63" s="153"/>
      <c r="CEN63" s="154"/>
      <c r="CEO63" s="150"/>
      <c r="CEP63" s="151"/>
      <c r="CEQ63" s="152"/>
      <c r="CER63" s="152"/>
      <c r="CES63" s="153"/>
      <c r="CET63" s="154"/>
      <c r="CEU63" s="150"/>
      <c r="CEV63" s="151"/>
      <c r="CEW63" s="152"/>
      <c r="CEX63" s="152"/>
      <c r="CEY63" s="153"/>
      <c r="CEZ63" s="154"/>
      <c r="CFA63" s="150"/>
      <c r="CFB63" s="151"/>
      <c r="CFC63" s="152"/>
      <c r="CFD63" s="152"/>
      <c r="CFE63" s="153"/>
      <c r="CFF63" s="154"/>
      <c r="CFG63" s="150"/>
      <c r="CFH63" s="151"/>
      <c r="CFI63" s="152"/>
      <c r="CFJ63" s="152"/>
      <c r="CFK63" s="153"/>
      <c r="CFL63" s="154"/>
      <c r="CFM63" s="150"/>
      <c r="CFN63" s="151"/>
      <c r="CFO63" s="152"/>
      <c r="CFP63" s="152"/>
      <c r="CFQ63" s="153"/>
      <c r="CFR63" s="154"/>
      <c r="CFS63" s="150"/>
      <c r="CFT63" s="151"/>
      <c r="CFU63" s="152"/>
      <c r="CFV63" s="152"/>
      <c r="CFW63" s="153"/>
      <c r="CFX63" s="154"/>
      <c r="CFY63" s="150"/>
      <c r="CFZ63" s="151"/>
      <c r="CGA63" s="152"/>
      <c r="CGB63" s="152"/>
      <c r="CGC63" s="153"/>
      <c r="CGD63" s="154"/>
      <c r="CGE63" s="150"/>
      <c r="CGF63" s="151"/>
      <c r="CGG63" s="152"/>
      <c r="CGH63" s="152"/>
      <c r="CGI63" s="153"/>
      <c r="CGJ63" s="154"/>
      <c r="CGK63" s="150"/>
      <c r="CGL63" s="151"/>
      <c r="CGM63" s="152"/>
      <c r="CGN63" s="152"/>
      <c r="CGO63" s="153"/>
      <c r="CGP63" s="154"/>
      <c r="CGQ63" s="150"/>
      <c r="CGR63" s="151"/>
      <c r="CGS63" s="152"/>
      <c r="CGT63" s="152"/>
      <c r="CGU63" s="153"/>
      <c r="CGV63" s="154"/>
      <c r="CGW63" s="150"/>
      <c r="CGX63" s="151"/>
      <c r="CGY63" s="152"/>
      <c r="CGZ63" s="152"/>
      <c r="CHA63" s="153"/>
      <c r="CHB63" s="154"/>
      <c r="CHC63" s="150"/>
      <c r="CHD63" s="151"/>
      <c r="CHE63" s="152"/>
      <c r="CHF63" s="152"/>
      <c r="CHG63" s="153"/>
      <c r="CHH63" s="154"/>
      <c r="CHI63" s="150"/>
      <c r="CHJ63" s="151"/>
      <c r="CHK63" s="152"/>
      <c r="CHL63" s="152"/>
      <c r="CHM63" s="153"/>
      <c r="CHN63" s="154"/>
      <c r="CHO63" s="150"/>
      <c r="CHP63" s="151"/>
      <c r="CHQ63" s="152"/>
      <c r="CHR63" s="152"/>
      <c r="CHS63" s="153"/>
      <c r="CHT63" s="154"/>
      <c r="CHU63" s="150"/>
      <c r="CHV63" s="151"/>
      <c r="CHW63" s="152"/>
      <c r="CHX63" s="152"/>
      <c r="CHY63" s="153"/>
      <c r="CHZ63" s="154"/>
      <c r="CIA63" s="150"/>
      <c r="CIB63" s="151"/>
      <c r="CIC63" s="152"/>
      <c r="CID63" s="152"/>
      <c r="CIE63" s="153"/>
      <c r="CIF63" s="154"/>
      <c r="CIG63" s="150"/>
      <c r="CIH63" s="151"/>
      <c r="CII63" s="152"/>
      <c r="CIJ63" s="152"/>
      <c r="CIK63" s="153"/>
      <c r="CIL63" s="154"/>
      <c r="CIM63" s="150"/>
      <c r="CIN63" s="151"/>
      <c r="CIO63" s="152"/>
      <c r="CIP63" s="152"/>
      <c r="CIQ63" s="153"/>
      <c r="CIR63" s="154"/>
      <c r="CIS63" s="150"/>
      <c r="CIT63" s="151"/>
      <c r="CIU63" s="152"/>
      <c r="CIV63" s="152"/>
      <c r="CIW63" s="153"/>
      <c r="CIX63" s="154"/>
      <c r="CIY63" s="150"/>
      <c r="CIZ63" s="151"/>
      <c r="CJA63" s="152"/>
      <c r="CJB63" s="152"/>
      <c r="CJC63" s="153"/>
      <c r="CJD63" s="154"/>
      <c r="CJE63" s="150"/>
      <c r="CJF63" s="151"/>
      <c r="CJG63" s="152"/>
      <c r="CJH63" s="152"/>
      <c r="CJI63" s="153"/>
      <c r="CJJ63" s="154"/>
      <c r="CJK63" s="150"/>
      <c r="CJL63" s="151"/>
      <c r="CJM63" s="152"/>
      <c r="CJN63" s="152"/>
      <c r="CJO63" s="153"/>
      <c r="CJP63" s="154"/>
      <c r="CJQ63" s="150"/>
      <c r="CJR63" s="151"/>
      <c r="CJS63" s="152"/>
      <c r="CJT63" s="152"/>
      <c r="CJU63" s="153"/>
      <c r="CJV63" s="154"/>
      <c r="CJW63" s="150"/>
      <c r="CJX63" s="151"/>
      <c r="CJY63" s="152"/>
      <c r="CJZ63" s="152"/>
      <c r="CKA63" s="153"/>
      <c r="CKB63" s="154"/>
      <c r="CKC63" s="150"/>
      <c r="CKD63" s="151"/>
      <c r="CKE63" s="152"/>
      <c r="CKF63" s="152"/>
      <c r="CKG63" s="153"/>
      <c r="CKH63" s="154"/>
      <c r="CKI63" s="150"/>
      <c r="CKJ63" s="151"/>
      <c r="CKK63" s="152"/>
      <c r="CKL63" s="152"/>
      <c r="CKM63" s="153"/>
      <c r="CKN63" s="154"/>
      <c r="CKO63" s="150"/>
      <c r="CKP63" s="151"/>
      <c r="CKQ63" s="152"/>
      <c r="CKR63" s="152"/>
      <c r="CKS63" s="153"/>
      <c r="CKT63" s="154"/>
      <c r="CKU63" s="150"/>
      <c r="CKV63" s="151"/>
      <c r="CKW63" s="152"/>
      <c r="CKX63" s="152"/>
      <c r="CKY63" s="153"/>
      <c r="CKZ63" s="154"/>
      <c r="CLA63" s="150"/>
      <c r="CLB63" s="151"/>
      <c r="CLC63" s="152"/>
      <c r="CLD63" s="152"/>
      <c r="CLE63" s="153"/>
      <c r="CLF63" s="154"/>
      <c r="CLG63" s="150"/>
      <c r="CLH63" s="151"/>
      <c r="CLI63" s="152"/>
      <c r="CLJ63" s="152"/>
      <c r="CLK63" s="153"/>
      <c r="CLL63" s="154"/>
      <c r="CLM63" s="150"/>
      <c r="CLN63" s="151"/>
      <c r="CLO63" s="152"/>
      <c r="CLP63" s="152"/>
      <c r="CLQ63" s="153"/>
      <c r="CLR63" s="154"/>
      <c r="CLS63" s="150"/>
      <c r="CLT63" s="151"/>
      <c r="CLU63" s="152"/>
      <c r="CLV63" s="152"/>
      <c r="CLW63" s="153"/>
      <c r="CLX63" s="154"/>
      <c r="CLY63" s="150"/>
      <c r="CLZ63" s="151"/>
      <c r="CMA63" s="152"/>
      <c r="CMB63" s="152"/>
      <c r="CMC63" s="153"/>
      <c r="CMD63" s="154"/>
      <c r="CME63" s="150"/>
      <c r="CMF63" s="151"/>
      <c r="CMG63" s="152"/>
      <c r="CMH63" s="152"/>
      <c r="CMI63" s="153"/>
      <c r="CMJ63" s="154"/>
      <c r="CMK63" s="150"/>
      <c r="CML63" s="151"/>
      <c r="CMM63" s="152"/>
      <c r="CMN63" s="152"/>
      <c r="CMO63" s="153"/>
      <c r="CMP63" s="154"/>
      <c r="CMQ63" s="150"/>
      <c r="CMR63" s="151"/>
      <c r="CMS63" s="152"/>
      <c r="CMT63" s="152"/>
      <c r="CMU63" s="153"/>
      <c r="CMV63" s="154"/>
      <c r="CMW63" s="150"/>
      <c r="CMX63" s="151"/>
      <c r="CMY63" s="152"/>
      <c r="CMZ63" s="152"/>
      <c r="CNA63" s="153"/>
      <c r="CNB63" s="154"/>
      <c r="CNC63" s="150"/>
      <c r="CND63" s="151"/>
      <c r="CNE63" s="152"/>
      <c r="CNF63" s="152"/>
      <c r="CNG63" s="153"/>
      <c r="CNH63" s="154"/>
      <c r="CNI63" s="150"/>
      <c r="CNJ63" s="151"/>
      <c r="CNK63" s="152"/>
      <c r="CNL63" s="152"/>
      <c r="CNM63" s="153"/>
      <c r="CNN63" s="154"/>
      <c r="CNO63" s="150"/>
      <c r="CNP63" s="151"/>
      <c r="CNQ63" s="152"/>
      <c r="CNR63" s="152"/>
      <c r="CNS63" s="153"/>
      <c r="CNT63" s="154"/>
      <c r="CNU63" s="150"/>
      <c r="CNV63" s="151"/>
      <c r="CNW63" s="152"/>
      <c r="CNX63" s="152"/>
      <c r="CNY63" s="153"/>
      <c r="CNZ63" s="154"/>
      <c r="COA63" s="150"/>
      <c r="COB63" s="151"/>
      <c r="COC63" s="152"/>
      <c r="COD63" s="152"/>
      <c r="COE63" s="153"/>
      <c r="COF63" s="154"/>
      <c r="COG63" s="150"/>
      <c r="COH63" s="151"/>
      <c r="COI63" s="152"/>
      <c r="COJ63" s="152"/>
      <c r="COK63" s="153"/>
      <c r="COL63" s="154"/>
      <c r="COM63" s="150"/>
      <c r="CON63" s="151"/>
      <c r="COO63" s="152"/>
      <c r="COP63" s="152"/>
      <c r="COQ63" s="153"/>
      <c r="COR63" s="154"/>
      <c r="COS63" s="150"/>
      <c r="COT63" s="151"/>
      <c r="COU63" s="152"/>
      <c r="COV63" s="152"/>
      <c r="COW63" s="153"/>
      <c r="COX63" s="154"/>
      <c r="COY63" s="150"/>
      <c r="COZ63" s="151"/>
      <c r="CPA63" s="152"/>
      <c r="CPB63" s="152"/>
      <c r="CPC63" s="153"/>
      <c r="CPD63" s="154"/>
      <c r="CPE63" s="150"/>
      <c r="CPF63" s="151"/>
      <c r="CPG63" s="152"/>
      <c r="CPH63" s="152"/>
      <c r="CPI63" s="153"/>
      <c r="CPJ63" s="154"/>
      <c r="CPK63" s="150"/>
      <c r="CPL63" s="151"/>
      <c r="CPM63" s="152"/>
      <c r="CPN63" s="152"/>
      <c r="CPO63" s="153"/>
      <c r="CPP63" s="154"/>
      <c r="CPQ63" s="150"/>
      <c r="CPR63" s="151"/>
      <c r="CPS63" s="152"/>
      <c r="CPT63" s="152"/>
      <c r="CPU63" s="153"/>
      <c r="CPV63" s="154"/>
      <c r="CPW63" s="150"/>
      <c r="CPX63" s="151"/>
      <c r="CPY63" s="152"/>
      <c r="CPZ63" s="152"/>
      <c r="CQA63" s="153"/>
      <c r="CQB63" s="154"/>
      <c r="CQC63" s="150"/>
      <c r="CQD63" s="151"/>
      <c r="CQE63" s="152"/>
      <c r="CQF63" s="152"/>
      <c r="CQG63" s="153"/>
      <c r="CQH63" s="154"/>
      <c r="CQI63" s="150"/>
      <c r="CQJ63" s="151"/>
      <c r="CQK63" s="152"/>
      <c r="CQL63" s="152"/>
      <c r="CQM63" s="153"/>
      <c r="CQN63" s="154"/>
      <c r="CQO63" s="150"/>
      <c r="CQP63" s="151"/>
      <c r="CQQ63" s="152"/>
      <c r="CQR63" s="152"/>
      <c r="CQS63" s="153"/>
      <c r="CQT63" s="154"/>
      <c r="CQU63" s="150"/>
      <c r="CQV63" s="151"/>
      <c r="CQW63" s="152"/>
      <c r="CQX63" s="152"/>
      <c r="CQY63" s="153"/>
      <c r="CQZ63" s="154"/>
      <c r="CRA63" s="150"/>
      <c r="CRB63" s="151"/>
      <c r="CRC63" s="152"/>
      <c r="CRD63" s="152"/>
      <c r="CRE63" s="153"/>
      <c r="CRF63" s="154"/>
      <c r="CRG63" s="150"/>
      <c r="CRH63" s="151"/>
      <c r="CRI63" s="152"/>
      <c r="CRJ63" s="152"/>
      <c r="CRK63" s="153"/>
      <c r="CRL63" s="154"/>
      <c r="CRM63" s="150"/>
      <c r="CRN63" s="151"/>
      <c r="CRO63" s="152"/>
      <c r="CRP63" s="152"/>
      <c r="CRQ63" s="153"/>
      <c r="CRR63" s="154"/>
      <c r="CRS63" s="150"/>
      <c r="CRT63" s="151"/>
      <c r="CRU63" s="152"/>
      <c r="CRV63" s="152"/>
      <c r="CRW63" s="153"/>
      <c r="CRX63" s="154"/>
      <c r="CRY63" s="150"/>
      <c r="CRZ63" s="151"/>
      <c r="CSA63" s="152"/>
      <c r="CSB63" s="152"/>
      <c r="CSC63" s="153"/>
      <c r="CSD63" s="154"/>
      <c r="CSE63" s="150"/>
      <c r="CSF63" s="151"/>
      <c r="CSG63" s="152"/>
      <c r="CSH63" s="152"/>
      <c r="CSI63" s="153"/>
      <c r="CSJ63" s="154"/>
      <c r="CSK63" s="150"/>
      <c r="CSL63" s="151"/>
      <c r="CSM63" s="152"/>
      <c r="CSN63" s="152"/>
      <c r="CSO63" s="153"/>
      <c r="CSP63" s="154"/>
      <c r="CSQ63" s="150"/>
      <c r="CSR63" s="151"/>
      <c r="CSS63" s="152"/>
      <c r="CST63" s="152"/>
      <c r="CSU63" s="153"/>
      <c r="CSV63" s="154"/>
      <c r="CSW63" s="150"/>
      <c r="CSX63" s="151"/>
      <c r="CSY63" s="152"/>
      <c r="CSZ63" s="152"/>
      <c r="CTA63" s="153"/>
      <c r="CTB63" s="154"/>
      <c r="CTC63" s="150"/>
      <c r="CTD63" s="151"/>
      <c r="CTE63" s="152"/>
      <c r="CTF63" s="152"/>
      <c r="CTG63" s="153"/>
      <c r="CTH63" s="154"/>
      <c r="CTI63" s="150"/>
      <c r="CTJ63" s="151"/>
      <c r="CTK63" s="152"/>
      <c r="CTL63" s="152"/>
      <c r="CTM63" s="153"/>
      <c r="CTN63" s="154"/>
      <c r="CTO63" s="150"/>
      <c r="CTP63" s="151"/>
      <c r="CTQ63" s="152"/>
      <c r="CTR63" s="152"/>
      <c r="CTS63" s="153"/>
      <c r="CTT63" s="154"/>
      <c r="CTU63" s="150"/>
      <c r="CTV63" s="151"/>
      <c r="CTW63" s="152"/>
      <c r="CTX63" s="152"/>
      <c r="CTY63" s="153"/>
      <c r="CTZ63" s="154"/>
      <c r="CUA63" s="150"/>
      <c r="CUB63" s="151"/>
      <c r="CUC63" s="152"/>
      <c r="CUD63" s="152"/>
      <c r="CUE63" s="153"/>
      <c r="CUF63" s="154"/>
      <c r="CUG63" s="150"/>
      <c r="CUH63" s="151"/>
      <c r="CUI63" s="152"/>
      <c r="CUJ63" s="152"/>
      <c r="CUK63" s="153"/>
      <c r="CUL63" s="154"/>
      <c r="CUM63" s="150"/>
      <c r="CUN63" s="151"/>
      <c r="CUO63" s="152"/>
      <c r="CUP63" s="152"/>
      <c r="CUQ63" s="153"/>
      <c r="CUR63" s="154"/>
      <c r="CUS63" s="150"/>
      <c r="CUT63" s="151"/>
      <c r="CUU63" s="152"/>
      <c r="CUV63" s="152"/>
      <c r="CUW63" s="153"/>
      <c r="CUX63" s="154"/>
      <c r="CUY63" s="150"/>
      <c r="CUZ63" s="151"/>
      <c r="CVA63" s="152"/>
      <c r="CVB63" s="152"/>
      <c r="CVC63" s="153"/>
      <c r="CVD63" s="154"/>
      <c r="CVE63" s="150"/>
      <c r="CVF63" s="151"/>
      <c r="CVG63" s="152"/>
      <c r="CVH63" s="152"/>
      <c r="CVI63" s="153"/>
      <c r="CVJ63" s="154"/>
      <c r="CVK63" s="150"/>
      <c r="CVL63" s="151"/>
      <c r="CVM63" s="152"/>
      <c r="CVN63" s="152"/>
      <c r="CVO63" s="153"/>
      <c r="CVP63" s="154"/>
      <c r="CVQ63" s="150"/>
      <c r="CVR63" s="151"/>
      <c r="CVS63" s="152"/>
      <c r="CVT63" s="152"/>
      <c r="CVU63" s="153"/>
      <c r="CVV63" s="154"/>
      <c r="CVW63" s="150"/>
      <c r="CVX63" s="151"/>
      <c r="CVY63" s="152"/>
      <c r="CVZ63" s="152"/>
      <c r="CWA63" s="153"/>
      <c r="CWB63" s="154"/>
      <c r="CWC63" s="150"/>
      <c r="CWD63" s="151"/>
      <c r="CWE63" s="152"/>
      <c r="CWF63" s="152"/>
      <c r="CWG63" s="153"/>
      <c r="CWH63" s="154"/>
      <c r="CWI63" s="150"/>
      <c r="CWJ63" s="151"/>
      <c r="CWK63" s="152"/>
      <c r="CWL63" s="152"/>
      <c r="CWM63" s="153"/>
      <c r="CWN63" s="154"/>
      <c r="CWO63" s="150"/>
      <c r="CWP63" s="151"/>
      <c r="CWQ63" s="152"/>
      <c r="CWR63" s="152"/>
      <c r="CWS63" s="153"/>
      <c r="CWT63" s="154"/>
      <c r="CWU63" s="150"/>
      <c r="CWV63" s="151"/>
      <c r="CWW63" s="152"/>
      <c r="CWX63" s="152"/>
      <c r="CWY63" s="153"/>
      <c r="CWZ63" s="154"/>
      <c r="CXA63" s="150"/>
      <c r="CXB63" s="151"/>
      <c r="CXC63" s="152"/>
      <c r="CXD63" s="152"/>
      <c r="CXE63" s="153"/>
      <c r="CXF63" s="154"/>
      <c r="CXG63" s="150"/>
      <c r="CXH63" s="151"/>
      <c r="CXI63" s="152"/>
      <c r="CXJ63" s="152"/>
      <c r="CXK63" s="153"/>
      <c r="CXL63" s="154"/>
      <c r="CXM63" s="150"/>
      <c r="CXN63" s="151"/>
      <c r="CXO63" s="152"/>
      <c r="CXP63" s="152"/>
      <c r="CXQ63" s="153"/>
      <c r="CXR63" s="154"/>
      <c r="CXS63" s="150"/>
      <c r="CXT63" s="151"/>
      <c r="CXU63" s="152"/>
      <c r="CXV63" s="152"/>
      <c r="CXW63" s="153"/>
      <c r="CXX63" s="154"/>
      <c r="CXY63" s="150"/>
      <c r="CXZ63" s="151"/>
      <c r="CYA63" s="152"/>
      <c r="CYB63" s="152"/>
      <c r="CYC63" s="153"/>
      <c r="CYD63" s="154"/>
      <c r="CYE63" s="150"/>
      <c r="CYF63" s="151"/>
      <c r="CYG63" s="152"/>
      <c r="CYH63" s="152"/>
      <c r="CYI63" s="153"/>
      <c r="CYJ63" s="154"/>
      <c r="CYK63" s="150"/>
      <c r="CYL63" s="151"/>
      <c r="CYM63" s="152"/>
      <c r="CYN63" s="152"/>
      <c r="CYO63" s="153"/>
      <c r="CYP63" s="154"/>
      <c r="CYQ63" s="150"/>
      <c r="CYR63" s="151"/>
      <c r="CYS63" s="152"/>
      <c r="CYT63" s="152"/>
      <c r="CYU63" s="153"/>
      <c r="CYV63" s="154"/>
      <c r="CYW63" s="150"/>
      <c r="CYX63" s="151"/>
      <c r="CYY63" s="152"/>
      <c r="CYZ63" s="152"/>
      <c r="CZA63" s="153"/>
      <c r="CZB63" s="154"/>
      <c r="CZC63" s="150"/>
      <c r="CZD63" s="151"/>
      <c r="CZE63" s="152"/>
      <c r="CZF63" s="152"/>
      <c r="CZG63" s="153"/>
      <c r="CZH63" s="154"/>
      <c r="CZI63" s="150"/>
      <c r="CZJ63" s="151"/>
      <c r="CZK63" s="152"/>
      <c r="CZL63" s="152"/>
      <c r="CZM63" s="153"/>
      <c r="CZN63" s="154"/>
      <c r="CZO63" s="150"/>
      <c r="CZP63" s="151"/>
      <c r="CZQ63" s="152"/>
      <c r="CZR63" s="152"/>
      <c r="CZS63" s="153"/>
      <c r="CZT63" s="154"/>
      <c r="CZU63" s="150"/>
      <c r="CZV63" s="151"/>
      <c r="CZW63" s="152"/>
      <c r="CZX63" s="152"/>
      <c r="CZY63" s="153"/>
      <c r="CZZ63" s="154"/>
      <c r="DAA63" s="150"/>
      <c r="DAB63" s="151"/>
      <c r="DAC63" s="152"/>
      <c r="DAD63" s="152"/>
      <c r="DAE63" s="153"/>
      <c r="DAF63" s="154"/>
      <c r="DAG63" s="150"/>
      <c r="DAH63" s="151"/>
      <c r="DAI63" s="152"/>
      <c r="DAJ63" s="152"/>
      <c r="DAK63" s="153"/>
      <c r="DAL63" s="154"/>
      <c r="DAM63" s="150"/>
      <c r="DAN63" s="151"/>
      <c r="DAO63" s="152"/>
      <c r="DAP63" s="152"/>
      <c r="DAQ63" s="153"/>
      <c r="DAR63" s="154"/>
      <c r="DAS63" s="150"/>
      <c r="DAT63" s="151"/>
      <c r="DAU63" s="152"/>
      <c r="DAV63" s="152"/>
      <c r="DAW63" s="153"/>
      <c r="DAX63" s="154"/>
      <c r="DAY63" s="150"/>
      <c r="DAZ63" s="151"/>
      <c r="DBA63" s="152"/>
      <c r="DBB63" s="152"/>
      <c r="DBC63" s="153"/>
      <c r="DBD63" s="154"/>
      <c r="DBE63" s="150"/>
      <c r="DBF63" s="151"/>
      <c r="DBG63" s="152"/>
      <c r="DBH63" s="152"/>
      <c r="DBI63" s="153"/>
      <c r="DBJ63" s="154"/>
      <c r="DBK63" s="150"/>
      <c r="DBL63" s="151"/>
      <c r="DBM63" s="152"/>
      <c r="DBN63" s="152"/>
      <c r="DBO63" s="153"/>
      <c r="DBP63" s="154"/>
      <c r="DBQ63" s="150"/>
      <c r="DBR63" s="151"/>
      <c r="DBS63" s="152"/>
      <c r="DBT63" s="152"/>
      <c r="DBU63" s="153"/>
      <c r="DBV63" s="154"/>
      <c r="DBW63" s="150"/>
      <c r="DBX63" s="151"/>
      <c r="DBY63" s="152"/>
      <c r="DBZ63" s="152"/>
      <c r="DCA63" s="153"/>
      <c r="DCB63" s="154"/>
      <c r="DCC63" s="150"/>
      <c r="DCD63" s="151"/>
      <c r="DCE63" s="152"/>
      <c r="DCF63" s="152"/>
      <c r="DCG63" s="153"/>
      <c r="DCH63" s="154"/>
      <c r="DCI63" s="150"/>
      <c r="DCJ63" s="151"/>
      <c r="DCK63" s="152"/>
      <c r="DCL63" s="152"/>
      <c r="DCM63" s="153"/>
      <c r="DCN63" s="154"/>
      <c r="DCO63" s="150"/>
      <c r="DCP63" s="151"/>
      <c r="DCQ63" s="152"/>
      <c r="DCR63" s="152"/>
      <c r="DCS63" s="153"/>
      <c r="DCT63" s="154"/>
      <c r="DCU63" s="150"/>
      <c r="DCV63" s="151"/>
      <c r="DCW63" s="152"/>
      <c r="DCX63" s="152"/>
      <c r="DCY63" s="153"/>
      <c r="DCZ63" s="154"/>
      <c r="DDA63" s="150"/>
      <c r="DDB63" s="151"/>
      <c r="DDC63" s="152"/>
      <c r="DDD63" s="152"/>
      <c r="DDE63" s="153"/>
      <c r="DDF63" s="154"/>
      <c r="DDG63" s="150"/>
      <c r="DDH63" s="151"/>
      <c r="DDI63" s="152"/>
      <c r="DDJ63" s="152"/>
      <c r="DDK63" s="153"/>
      <c r="DDL63" s="154"/>
      <c r="DDM63" s="150"/>
      <c r="DDN63" s="151"/>
      <c r="DDO63" s="152"/>
      <c r="DDP63" s="152"/>
      <c r="DDQ63" s="153"/>
      <c r="DDR63" s="154"/>
      <c r="DDS63" s="150"/>
      <c r="DDT63" s="151"/>
      <c r="DDU63" s="152"/>
      <c r="DDV63" s="152"/>
      <c r="DDW63" s="153"/>
      <c r="DDX63" s="154"/>
      <c r="DDY63" s="150"/>
      <c r="DDZ63" s="151"/>
      <c r="DEA63" s="152"/>
      <c r="DEB63" s="152"/>
      <c r="DEC63" s="153"/>
      <c r="DED63" s="154"/>
      <c r="DEE63" s="150"/>
      <c r="DEF63" s="151"/>
      <c r="DEG63" s="152"/>
      <c r="DEH63" s="152"/>
      <c r="DEI63" s="153"/>
      <c r="DEJ63" s="154"/>
      <c r="DEK63" s="150"/>
      <c r="DEL63" s="151"/>
      <c r="DEM63" s="152"/>
      <c r="DEN63" s="152"/>
      <c r="DEO63" s="153"/>
      <c r="DEP63" s="154"/>
      <c r="DEQ63" s="150"/>
      <c r="DER63" s="151"/>
      <c r="DES63" s="152"/>
      <c r="DET63" s="152"/>
      <c r="DEU63" s="153"/>
      <c r="DEV63" s="154"/>
      <c r="DEW63" s="150"/>
      <c r="DEX63" s="151"/>
      <c r="DEY63" s="152"/>
      <c r="DEZ63" s="152"/>
      <c r="DFA63" s="153"/>
      <c r="DFB63" s="154"/>
      <c r="DFC63" s="150"/>
      <c r="DFD63" s="151"/>
      <c r="DFE63" s="152"/>
      <c r="DFF63" s="152"/>
      <c r="DFG63" s="153"/>
      <c r="DFH63" s="154"/>
      <c r="DFI63" s="150"/>
      <c r="DFJ63" s="151"/>
      <c r="DFK63" s="152"/>
      <c r="DFL63" s="152"/>
      <c r="DFM63" s="153"/>
      <c r="DFN63" s="154"/>
      <c r="DFO63" s="150"/>
      <c r="DFP63" s="151"/>
      <c r="DFQ63" s="152"/>
      <c r="DFR63" s="152"/>
      <c r="DFS63" s="153"/>
      <c r="DFT63" s="154"/>
      <c r="DFU63" s="150"/>
      <c r="DFV63" s="151"/>
      <c r="DFW63" s="152"/>
      <c r="DFX63" s="152"/>
      <c r="DFY63" s="153"/>
      <c r="DFZ63" s="154"/>
      <c r="DGA63" s="150"/>
      <c r="DGB63" s="151"/>
      <c r="DGC63" s="152"/>
      <c r="DGD63" s="152"/>
      <c r="DGE63" s="153"/>
      <c r="DGF63" s="154"/>
      <c r="DGG63" s="150"/>
      <c r="DGH63" s="151"/>
      <c r="DGI63" s="152"/>
      <c r="DGJ63" s="152"/>
      <c r="DGK63" s="153"/>
      <c r="DGL63" s="154"/>
      <c r="DGM63" s="150"/>
      <c r="DGN63" s="151"/>
      <c r="DGO63" s="152"/>
      <c r="DGP63" s="152"/>
      <c r="DGQ63" s="153"/>
      <c r="DGR63" s="154"/>
      <c r="DGS63" s="150"/>
      <c r="DGT63" s="151"/>
      <c r="DGU63" s="152"/>
      <c r="DGV63" s="152"/>
      <c r="DGW63" s="153"/>
      <c r="DGX63" s="154"/>
      <c r="DGY63" s="150"/>
      <c r="DGZ63" s="151"/>
      <c r="DHA63" s="152"/>
      <c r="DHB63" s="152"/>
      <c r="DHC63" s="153"/>
      <c r="DHD63" s="154"/>
      <c r="DHE63" s="150"/>
      <c r="DHF63" s="151"/>
      <c r="DHG63" s="152"/>
      <c r="DHH63" s="152"/>
      <c r="DHI63" s="153"/>
      <c r="DHJ63" s="154"/>
      <c r="DHK63" s="150"/>
      <c r="DHL63" s="151"/>
      <c r="DHM63" s="152"/>
      <c r="DHN63" s="152"/>
      <c r="DHO63" s="153"/>
      <c r="DHP63" s="154"/>
      <c r="DHQ63" s="150"/>
      <c r="DHR63" s="151"/>
      <c r="DHS63" s="152"/>
      <c r="DHT63" s="152"/>
      <c r="DHU63" s="153"/>
      <c r="DHV63" s="154"/>
      <c r="DHW63" s="150"/>
      <c r="DHX63" s="151"/>
      <c r="DHY63" s="152"/>
      <c r="DHZ63" s="152"/>
      <c r="DIA63" s="153"/>
      <c r="DIB63" s="154"/>
      <c r="DIC63" s="150"/>
      <c r="DID63" s="151"/>
      <c r="DIE63" s="152"/>
      <c r="DIF63" s="152"/>
      <c r="DIG63" s="153"/>
      <c r="DIH63" s="154"/>
      <c r="DII63" s="150"/>
      <c r="DIJ63" s="151"/>
      <c r="DIK63" s="152"/>
      <c r="DIL63" s="152"/>
      <c r="DIM63" s="153"/>
      <c r="DIN63" s="154"/>
      <c r="DIO63" s="150"/>
      <c r="DIP63" s="151"/>
      <c r="DIQ63" s="152"/>
      <c r="DIR63" s="152"/>
      <c r="DIS63" s="153"/>
      <c r="DIT63" s="154"/>
      <c r="DIU63" s="150"/>
      <c r="DIV63" s="151"/>
      <c r="DIW63" s="152"/>
      <c r="DIX63" s="152"/>
      <c r="DIY63" s="153"/>
      <c r="DIZ63" s="154"/>
      <c r="DJA63" s="150"/>
      <c r="DJB63" s="151"/>
      <c r="DJC63" s="152"/>
      <c r="DJD63" s="152"/>
      <c r="DJE63" s="153"/>
      <c r="DJF63" s="154"/>
      <c r="DJG63" s="150"/>
      <c r="DJH63" s="151"/>
      <c r="DJI63" s="152"/>
      <c r="DJJ63" s="152"/>
      <c r="DJK63" s="153"/>
      <c r="DJL63" s="154"/>
      <c r="DJM63" s="150"/>
      <c r="DJN63" s="151"/>
      <c r="DJO63" s="152"/>
      <c r="DJP63" s="152"/>
      <c r="DJQ63" s="153"/>
      <c r="DJR63" s="154"/>
      <c r="DJS63" s="150"/>
      <c r="DJT63" s="151"/>
      <c r="DJU63" s="152"/>
      <c r="DJV63" s="152"/>
      <c r="DJW63" s="153"/>
      <c r="DJX63" s="154"/>
      <c r="DJY63" s="150"/>
      <c r="DJZ63" s="151"/>
      <c r="DKA63" s="152"/>
      <c r="DKB63" s="152"/>
      <c r="DKC63" s="153"/>
      <c r="DKD63" s="154"/>
      <c r="DKE63" s="150"/>
      <c r="DKF63" s="151"/>
      <c r="DKG63" s="152"/>
      <c r="DKH63" s="152"/>
      <c r="DKI63" s="153"/>
      <c r="DKJ63" s="154"/>
      <c r="DKK63" s="150"/>
      <c r="DKL63" s="151"/>
      <c r="DKM63" s="152"/>
      <c r="DKN63" s="152"/>
      <c r="DKO63" s="153"/>
      <c r="DKP63" s="154"/>
      <c r="DKQ63" s="150"/>
      <c r="DKR63" s="151"/>
      <c r="DKS63" s="152"/>
      <c r="DKT63" s="152"/>
      <c r="DKU63" s="153"/>
      <c r="DKV63" s="154"/>
      <c r="DKW63" s="150"/>
      <c r="DKX63" s="151"/>
      <c r="DKY63" s="152"/>
      <c r="DKZ63" s="152"/>
      <c r="DLA63" s="153"/>
      <c r="DLB63" s="154"/>
      <c r="DLC63" s="150"/>
      <c r="DLD63" s="151"/>
      <c r="DLE63" s="152"/>
      <c r="DLF63" s="152"/>
      <c r="DLG63" s="153"/>
      <c r="DLH63" s="154"/>
      <c r="DLI63" s="150"/>
      <c r="DLJ63" s="151"/>
      <c r="DLK63" s="152"/>
      <c r="DLL63" s="152"/>
      <c r="DLM63" s="153"/>
      <c r="DLN63" s="154"/>
      <c r="DLO63" s="150"/>
      <c r="DLP63" s="151"/>
      <c r="DLQ63" s="152"/>
      <c r="DLR63" s="152"/>
      <c r="DLS63" s="153"/>
      <c r="DLT63" s="154"/>
      <c r="DLU63" s="150"/>
      <c r="DLV63" s="151"/>
      <c r="DLW63" s="152"/>
      <c r="DLX63" s="152"/>
      <c r="DLY63" s="153"/>
      <c r="DLZ63" s="154"/>
      <c r="DMA63" s="150"/>
      <c r="DMB63" s="151"/>
      <c r="DMC63" s="152"/>
      <c r="DMD63" s="152"/>
      <c r="DME63" s="153"/>
      <c r="DMF63" s="154"/>
      <c r="DMG63" s="150"/>
      <c r="DMH63" s="151"/>
      <c r="DMI63" s="152"/>
      <c r="DMJ63" s="152"/>
      <c r="DMK63" s="153"/>
      <c r="DML63" s="154"/>
      <c r="DMM63" s="150"/>
      <c r="DMN63" s="151"/>
      <c r="DMO63" s="152"/>
      <c r="DMP63" s="152"/>
      <c r="DMQ63" s="153"/>
      <c r="DMR63" s="154"/>
      <c r="DMS63" s="150"/>
      <c r="DMT63" s="151"/>
      <c r="DMU63" s="152"/>
      <c r="DMV63" s="152"/>
      <c r="DMW63" s="153"/>
      <c r="DMX63" s="154"/>
      <c r="DMY63" s="150"/>
      <c r="DMZ63" s="151"/>
      <c r="DNA63" s="152"/>
      <c r="DNB63" s="152"/>
      <c r="DNC63" s="153"/>
      <c r="DND63" s="154"/>
      <c r="DNE63" s="150"/>
      <c r="DNF63" s="151"/>
      <c r="DNG63" s="152"/>
      <c r="DNH63" s="152"/>
      <c r="DNI63" s="153"/>
      <c r="DNJ63" s="154"/>
      <c r="DNK63" s="150"/>
      <c r="DNL63" s="151"/>
      <c r="DNM63" s="152"/>
      <c r="DNN63" s="152"/>
      <c r="DNO63" s="153"/>
      <c r="DNP63" s="154"/>
      <c r="DNQ63" s="150"/>
      <c r="DNR63" s="151"/>
      <c r="DNS63" s="152"/>
      <c r="DNT63" s="152"/>
      <c r="DNU63" s="153"/>
      <c r="DNV63" s="154"/>
      <c r="DNW63" s="150"/>
      <c r="DNX63" s="151"/>
      <c r="DNY63" s="152"/>
      <c r="DNZ63" s="152"/>
      <c r="DOA63" s="153"/>
      <c r="DOB63" s="154"/>
      <c r="DOC63" s="150"/>
      <c r="DOD63" s="151"/>
      <c r="DOE63" s="152"/>
      <c r="DOF63" s="152"/>
      <c r="DOG63" s="153"/>
      <c r="DOH63" s="154"/>
      <c r="DOI63" s="150"/>
      <c r="DOJ63" s="151"/>
      <c r="DOK63" s="152"/>
      <c r="DOL63" s="152"/>
      <c r="DOM63" s="153"/>
      <c r="DON63" s="154"/>
      <c r="DOO63" s="150"/>
      <c r="DOP63" s="151"/>
      <c r="DOQ63" s="152"/>
      <c r="DOR63" s="152"/>
      <c r="DOS63" s="153"/>
      <c r="DOT63" s="154"/>
      <c r="DOU63" s="150"/>
      <c r="DOV63" s="151"/>
      <c r="DOW63" s="152"/>
      <c r="DOX63" s="152"/>
      <c r="DOY63" s="153"/>
      <c r="DOZ63" s="154"/>
      <c r="DPA63" s="150"/>
      <c r="DPB63" s="151"/>
      <c r="DPC63" s="152"/>
      <c r="DPD63" s="152"/>
      <c r="DPE63" s="153"/>
      <c r="DPF63" s="154"/>
      <c r="DPG63" s="150"/>
      <c r="DPH63" s="151"/>
      <c r="DPI63" s="152"/>
      <c r="DPJ63" s="152"/>
      <c r="DPK63" s="153"/>
      <c r="DPL63" s="154"/>
      <c r="DPM63" s="150"/>
      <c r="DPN63" s="151"/>
      <c r="DPO63" s="152"/>
      <c r="DPP63" s="152"/>
      <c r="DPQ63" s="153"/>
      <c r="DPR63" s="154"/>
      <c r="DPS63" s="150"/>
      <c r="DPT63" s="151"/>
      <c r="DPU63" s="152"/>
      <c r="DPV63" s="152"/>
      <c r="DPW63" s="153"/>
      <c r="DPX63" s="154"/>
      <c r="DPY63" s="150"/>
      <c r="DPZ63" s="151"/>
      <c r="DQA63" s="152"/>
      <c r="DQB63" s="152"/>
      <c r="DQC63" s="153"/>
      <c r="DQD63" s="154"/>
      <c r="DQE63" s="150"/>
      <c r="DQF63" s="151"/>
      <c r="DQG63" s="152"/>
      <c r="DQH63" s="152"/>
      <c r="DQI63" s="153"/>
      <c r="DQJ63" s="154"/>
      <c r="DQK63" s="150"/>
      <c r="DQL63" s="151"/>
      <c r="DQM63" s="152"/>
      <c r="DQN63" s="152"/>
      <c r="DQO63" s="153"/>
      <c r="DQP63" s="154"/>
      <c r="DQQ63" s="150"/>
      <c r="DQR63" s="151"/>
      <c r="DQS63" s="152"/>
      <c r="DQT63" s="152"/>
      <c r="DQU63" s="153"/>
      <c r="DQV63" s="154"/>
      <c r="DQW63" s="150"/>
      <c r="DQX63" s="151"/>
      <c r="DQY63" s="152"/>
      <c r="DQZ63" s="152"/>
      <c r="DRA63" s="153"/>
      <c r="DRB63" s="154"/>
      <c r="DRC63" s="150"/>
      <c r="DRD63" s="151"/>
      <c r="DRE63" s="152"/>
      <c r="DRF63" s="152"/>
      <c r="DRG63" s="153"/>
      <c r="DRH63" s="154"/>
      <c r="DRI63" s="150"/>
      <c r="DRJ63" s="151"/>
      <c r="DRK63" s="152"/>
      <c r="DRL63" s="152"/>
      <c r="DRM63" s="153"/>
      <c r="DRN63" s="154"/>
      <c r="DRO63" s="150"/>
      <c r="DRP63" s="151"/>
      <c r="DRQ63" s="152"/>
      <c r="DRR63" s="152"/>
      <c r="DRS63" s="153"/>
      <c r="DRT63" s="154"/>
      <c r="DRU63" s="150"/>
      <c r="DRV63" s="151"/>
      <c r="DRW63" s="152"/>
      <c r="DRX63" s="152"/>
      <c r="DRY63" s="153"/>
      <c r="DRZ63" s="154"/>
      <c r="DSA63" s="150"/>
      <c r="DSB63" s="151"/>
      <c r="DSC63" s="152"/>
      <c r="DSD63" s="152"/>
      <c r="DSE63" s="153"/>
      <c r="DSF63" s="154"/>
      <c r="DSG63" s="150"/>
      <c r="DSH63" s="151"/>
      <c r="DSI63" s="152"/>
      <c r="DSJ63" s="152"/>
      <c r="DSK63" s="153"/>
      <c r="DSL63" s="154"/>
      <c r="DSM63" s="150"/>
      <c r="DSN63" s="151"/>
      <c r="DSO63" s="152"/>
      <c r="DSP63" s="152"/>
      <c r="DSQ63" s="153"/>
      <c r="DSR63" s="154"/>
      <c r="DSS63" s="150"/>
      <c r="DST63" s="151"/>
      <c r="DSU63" s="152"/>
      <c r="DSV63" s="152"/>
      <c r="DSW63" s="153"/>
      <c r="DSX63" s="154"/>
      <c r="DSY63" s="150"/>
      <c r="DSZ63" s="151"/>
      <c r="DTA63" s="152"/>
      <c r="DTB63" s="152"/>
      <c r="DTC63" s="153"/>
      <c r="DTD63" s="154"/>
      <c r="DTE63" s="150"/>
      <c r="DTF63" s="151"/>
      <c r="DTG63" s="152"/>
      <c r="DTH63" s="152"/>
      <c r="DTI63" s="153"/>
      <c r="DTJ63" s="154"/>
      <c r="DTK63" s="150"/>
      <c r="DTL63" s="151"/>
      <c r="DTM63" s="152"/>
      <c r="DTN63" s="152"/>
      <c r="DTO63" s="153"/>
      <c r="DTP63" s="154"/>
      <c r="DTQ63" s="150"/>
      <c r="DTR63" s="151"/>
      <c r="DTS63" s="152"/>
      <c r="DTT63" s="152"/>
      <c r="DTU63" s="153"/>
      <c r="DTV63" s="154"/>
      <c r="DTW63" s="150"/>
      <c r="DTX63" s="151"/>
      <c r="DTY63" s="152"/>
      <c r="DTZ63" s="152"/>
      <c r="DUA63" s="153"/>
      <c r="DUB63" s="154"/>
      <c r="DUC63" s="150"/>
      <c r="DUD63" s="151"/>
      <c r="DUE63" s="152"/>
      <c r="DUF63" s="152"/>
      <c r="DUG63" s="153"/>
      <c r="DUH63" s="154"/>
      <c r="DUI63" s="150"/>
      <c r="DUJ63" s="151"/>
      <c r="DUK63" s="152"/>
      <c r="DUL63" s="152"/>
      <c r="DUM63" s="153"/>
      <c r="DUN63" s="154"/>
      <c r="DUO63" s="150"/>
      <c r="DUP63" s="151"/>
      <c r="DUQ63" s="152"/>
      <c r="DUR63" s="152"/>
      <c r="DUS63" s="153"/>
      <c r="DUT63" s="154"/>
      <c r="DUU63" s="150"/>
      <c r="DUV63" s="151"/>
      <c r="DUW63" s="152"/>
      <c r="DUX63" s="152"/>
      <c r="DUY63" s="153"/>
      <c r="DUZ63" s="154"/>
      <c r="DVA63" s="150"/>
      <c r="DVB63" s="151"/>
      <c r="DVC63" s="152"/>
      <c r="DVD63" s="152"/>
      <c r="DVE63" s="153"/>
      <c r="DVF63" s="154"/>
      <c r="DVG63" s="150"/>
      <c r="DVH63" s="151"/>
      <c r="DVI63" s="152"/>
      <c r="DVJ63" s="152"/>
      <c r="DVK63" s="153"/>
      <c r="DVL63" s="154"/>
      <c r="DVM63" s="150"/>
      <c r="DVN63" s="151"/>
      <c r="DVO63" s="152"/>
      <c r="DVP63" s="152"/>
      <c r="DVQ63" s="153"/>
      <c r="DVR63" s="154"/>
      <c r="DVS63" s="150"/>
      <c r="DVT63" s="151"/>
      <c r="DVU63" s="152"/>
      <c r="DVV63" s="152"/>
      <c r="DVW63" s="153"/>
      <c r="DVX63" s="154"/>
      <c r="DVY63" s="150"/>
      <c r="DVZ63" s="151"/>
      <c r="DWA63" s="152"/>
      <c r="DWB63" s="152"/>
      <c r="DWC63" s="153"/>
      <c r="DWD63" s="154"/>
      <c r="DWE63" s="150"/>
      <c r="DWF63" s="151"/>
      <c r="DWG63" s="152"/>
      <c r="DWH63" s="152"/>
      <c r="DWI63" s="153"/>
      <c r="DWJ63" s="154"/>
      <c r="DWK63" s="150"/>
      <c r="DWL63" s="151"/>
      <c r="DWM63" s="152"/>
      <c r="DWN63" s="152"/>
      <c r="DWO63" s="153"/>
      <c r="DWP63" s="154"/>
      <c r="DWQ63" s="150"/>
      <c r="DWR63" s="151"/>
      <c r="DWS63" s="152"/>
      <c r="DWT63" s="152"/>
      <c r="DWU63" s="153"/>
      <c r="DWV63" s="154"/>
      <c r="DWW63" s="150"/>
      <c r="DWX63" s="151"/>
      <c r="DWY63" s="152"/>
      <c r="DWZ63" s="152"/>
      <c r="DXA63" s="153"/>
      <c r="DXB63" s="154"/>
      <c r="DXC63" s="150"/>
      <c r="DXD63" s="151"/>
      <c r="DXE63" s="152"/>
      <c r="DXF63" s="152"/>
      <c r="DXG63" s="153"/>
      <c r="DXH63" s="154"/>
      <c r="DXI63" s="150"/>
      <c r="DXJ63" s="151"/>
      <c r="DXK63" s="152"/>
      <c r="DXL63" s="152"/>
      <c r="DXM63" s="153"/>
      <c r="DXN63" s="154"/>
      <c r="DXO63" s="150"/>
      <c r="DXP63" s="151"/>
      <c r="DXQ63" s="152"/>
      <c r="DXR63" s="152"/>
      <c r="DXS63" s="153"/>
      <c r="DXT63" s="154"/>
      <c r="DXU63" s="150"/>
      <c r="DXV63" s="151"/>
      <c r="DXW63" s="152"/>
      <c r="DXX63" s="152"/>
      <c r="DXY63" s="153"/>
      <c r="DXZ63" s="154"/>
      <c r="DYA63" s="150"/>
      <c r="DYB63" s="151"/>
      <c r="DYC63" s="152"/>
      <c r="DYD63" s="152"/>
      <c r="DYE63" s="153"/>
      <c r="DYF63" s="154"/>
      <c r="DYG63" s="150"/>
      <c r="DYH63" s="151"/>
      <c r="DYI63" s="152"/>
      <c r="DYJ63" s="152"/>
      <c r="DYK63" s="153"/>
      <c r="DYL63" s="154"/>
      <c r="DYM63" s="150"/>
      <c r="DYN63" s="151"/>
      <c r="DYO63" s="152"/>
      <c r="DYP63" s="152"/>
      <c r="DYQ63" s="153"/>
      <c r="DYR63" s="154"/>
      <c r="DYS63" s="150"/>
      <c r="DYT63" s="151"/>
      <c r="DYU63" s="152"/>
      <c r="DYV63" s="152"/>
      <c r="DYW63" s="153"/>
      <c r="DYX63" s="154"/>
      <c r="DYY63" s="150"/>
      <c r="DYZ63" s="151"/>
      <c r="DZA63" s="152"/>
      <c r="DZB63" s="152"/>
      <c r="DZC63" s="153"/>
      <c r="DZD63" s="154"/>
      <c r="DZE63" s="150"/>
      <c r="DZF63" s="151"/>
      <c r="DZG63" s="152"/>
      <c r="DZH63" s="152"/>
      <c r="DZI63" s="153"/>
      <c r="DZJ63" s="154"/>
      <c r="DZK63" s="150"/>
      <c r="DZL63" s="151"/>
      <c r="DZM63" s="152"/>
      <c r="DZN63" s="152"/>
      <c r="DZO63" s="153"/>
      <c r="DZP63" s="154"/>
      <c r="DZQ63" s="150"/>
      <c r="DZR63" s="151"/>
      <c r="DZS63" s="152"/>
      <c r="DZT63" s="152"/>
      <c r="DZU63" s="153"/>
      <c r="DZV63" s="154"/>
      <c r="DZW63" s="150"/>
      <c r="DZX63" s="151"/>
      <c r="DZY63" s="152"/>
      <c r="DZZ63" s="152"/>
      <c r="EAA63" s="153"/>
      <c r="EAB63" s="154"/>
      <c r="EAC63" s="150"/>
      <c r="EAD63" s="151"/>
      <c r="EAE63" s="152"/>
      <c r="EAF63" s="152"/>
      <c r="EAG63" s="153"/>
      <c r="EAH63" s="154"/>
      <c r="EAI63" s="150"/>
      <c r="EAJ63" s="151"/>
      <c r="EAK63" s="152"/>
      <c r="EAL63" s="152"/>
      <c r="EAM63" s="153"/>
      <c r="EAN63" s="154"/>
      <c r="EAO63" s="150"/>
      <c r="EAP63" s="151"/>
      <c r="EAQ63" s="152"/>
      <c r="EAR63" s="152"/>
      <c r="EAS63" s="153"/>
      <c r="EAT63" s="154"/>
      <c r="EAU63" s="150"/>
      <c r="EAV63" s="151"/>
      <c r="EAW63" s="152"/>
      <c r="EAX63" s="152"/>
      <c r="EAY63" s="153"/>
      <c r="EAZ63" s="154"/>
      <c r="EBA63" s="150"/>
      <c r="EBB63" s="151"/>
      <c r="EBC63" s="152"/>
      <c r="EBD63" s="152"/>
      <c r="EBE63" s="153"/>
      <c r="EBF63" s="154"/>
      <c r="EBG63" s="150"/>
      <c r="EBH63" s="151"/>
      <c r="EBI63" s="152"/>
      <c r="EBJ63" s="152"/>
      <c r="EBK63" s="153"/>
      <c r="EBL63" s="154"/>
      <c r="EBM63" s="150"/>
      <c r="EBN63" s="151"/>
      <c r="EBO63" s="152"/>
      <c r="EBP63" s="152"/>
      <c r="EBQ63" s="153"/>
      <c r="EBR63" s="154"/>
      <c r="EBS63" s="150"/>
      <c r="EBT63" s="151"/>
      <c r="EBU63" s="152"/>
      <c r="EBV63" s="152"/>
      <c r="EBW63" s="153"/>
      <c r="EBX63" s="154"/>
      <c r="EBY63" s="150"/>
      <c r="EBZ63" s="151"/>
      <c r="ECA63" s="152"/>
      <c r="ECB63" s="152"/>
      <c r="ECC63" s="153"/>
      <c r="ECD63" s="154"/>
      <c r="ECE63" s="150"/>
      <c r="ECF63" s="151"/>
      <c r="ECG63" s="152"/>
      <c r="ECH63" s="152"/>
      <c r="ECI63" s="153"/>
      <c r="ECJ63" s="154"/>
      <c r="ECK63" s="150"/>
      <c r="ECL63" s="151"/>
      <c r="ECM63" s="152"/>
      <c r="ECN63" s="152"/>
      <c r="ECO63" s="153"/>
      <c r="ECP63" s="154"/>
      <c r="ECQ63" s="150"/>
      <c r="ECR63" s="151"/>
      <c r="ECS63" s="152"/>
      <c r="ECT63" s="152"/>
      <c r="ECU63" s="153"/>
      <c r="ECV63" s="154"/>
      <c r="ECW63" s="150"/>
      <c r="ECX63" s="151"/>
      <c r="ECY63" s="152"/>
      <c r="ECZ63" s="152"/>
      <c r="EDA63" s="153"/>
      <c r="EDB63" s="154"/>
      <c r="EDC63" s="150"/>
      <c r="EDD63" s="151"/>
      <c r="EDE63" s="152"/>
      <c r="EDF63" s="152"/>
      <c r="EDG63" s="153"/>
      <c r="EDH63" s="154"/>
      <c r="EDI63" s="150"/>
      <c r="EDJ63" s="151"/>
      <c r="EDK63" s="152"/>
      <c r="EDL63" s="152"/>
      <c r="EDM63" s="153"/>
      <c r="EDN63" s="154"/>
      <c r="EDO63" s="150"/>
      <c r="EDP63" s="151"/>
      <c r="EDQ63" s="152"/>
      <c r="EDR63" s="152"/>
      <c r="EDS63" s="153"/>
      <c r="EDT63" s="154"/>
      <c r="EDU63" s="150"/>
      <c r="EDV63" s="151"/>
      <c r="EDW63" s="152"/>
      <c r="EDX63" s="152"/>
      <c r="EDY63" s="153"/>
      <c r="EDZ63" s="154"/>
      <c r="EEA63" s="150"/>
      <c r="EEB63" s="151"/>
      <c r="EEC63" s="152"/>
      <c r="EED63" s="152"/>
      <c r="EEE63" s="153"/>
      <c r="EEF63" s="154"/>
      <c r="EEG63" s="150"/>
      <c r="EEH63" s="151"/>
      <c r="EEI63" s="152"/>
      <c r="EEJ63" s="152"/>
      <c r="EEK63" s="153"/>
      <c r="EEL63" s="154"/>
      <c r="EEM63" s="150"/>
      <c r="EEN63" s="151"/>
      <c r="EEO63" s="152"/>
      <c r="EEP63" s="152"/>
      <c r="EEQ63" s="153"/>
      <c r="EER63" s="154"/>
      <c r="EES63" s="150"/>
      <c r="EET63" s="151"/>
      <c r="EEU63" s="152"/>
      <c r="EEV63" s="152"/>
      <c r="EEW63" s="153"/>
      <c r="EEX63" s="154"/>
      <c r="EEY63" s="150"/>
      <c r="EEZ63" s="151"/>
      <c r="EFA63" s="152"/>
      <c r="EFB63" s="152"/>
      <c r="EFC63" s="153"/>
      <c r="EFD63" s="154"/>
      <c r="EFE63" s="150"/>
      <c r="EFF63" s="151"/>
      <c r="EFG63" s="152"/>
      <c r="EFH63" s="152"/>
      <c r="EFI63" s="153"/>
      <c r="EFJ63" s="154"/>
      <c r="EFK63" s="150"/>
      <c r="EFL63" s="151"/>
      <c r="EFM63" s="152"/>
      <c r="EFN63" s="152"/>
      <c r="EFO63" s="153"/>
      <c r="EFP63" s="154"/>
      <c r="EFQ63" s="150"/>
      <c r="EFR63" s="151"/>
      <c r="EFS63" s="152"/>
      <c r="EFT63" s="152"/>
      <c r="EFU63" s="153"/>
      <c r="EFV63" s="154"/>
      <c r="EFW63" s="150"/>
      <c r="EFX63" s="151"/>
      <c r="EFY63" s="152"/>
      <c r="EFZ63" s="152"/>
      <c r="EGA63" s="153"/>
      <c r="EGB63" s="154"/>
      <c r="EGC63" s="150"/>
      <c r="EGD63" s="151"/>
      <c r="EGE63" s="152"/>
      <c r="EGF63" s="152"/>
      <c r="EGG63" s="153"/>
      <c r="EGH63" s="154"/>
      <c r="EGI63" s="150"/>
      <c r="EGJ63" s="151"/>
      <c r="EGK63" s="152"/>
      <c r="EGL63" s="152"/>
      <c r="EGM63" s="153"/>
      <c r="EGN63" s="154"/>
      <c r="EGO63" s="150"/>
      <c r="EGP63" s="151"/>
      <c r="EGQ63" s="152"/>
      <c r="EGR63" s="152"/>
      <c r="EGS63" s="153"/>
      <c r="EGT63" s="154"/>
      <c r="EGU63" s="150"/>
      <c r="EGV63" s="151"/>
      <c r="EGW63" s="152"/>
      <c r="EGX63" s="152"/>
      <c r="EGY63" s="153"/>
      <c r="EGZ63" s="154"/>
      <c r="EHA63" s="150"/>
      <c r="EHB63" s="151"/>
      <c r="EHC63" s="152"/>
      <c r="EHD63" s="152"/>
      <c r="EHE63" s="153"/>
      <c r="EHF63" s="154"/>
      <c r="EHG63" s="150"/>
      <c r="EHH63" s="151"/>
      <c r="EHI63" s="152"/>
      <c r="EHJ63" s="152"/>
      <c r="EHK63" s="153"/>
      <c r="EHL63" s="154"/>
      <c r="EHM63" s="150"/>
      <c r="EHN63" s="151"/>
      <c r="EHO63" s="152"/>
      <c r="EHP63" s="152"/>
      <c r="EHQ63" s="153"/>
      <c r="EHR63" s="154"/>
      <c r="EHS63" s="150"/>
      <c r="EHT63" s="151"/>
      <c r="EHU63" s="152"/>
      <c r="EHV63" s="152"/>
      <c r="EHW63" s="153"/>
      <c r="EHX63" s="154"/>
      <c r="EHY63" s="150"/>
      <c r="EHZ63" s="151"/>
      <c r="EIA63" s="152"/>
      <c r="EIB63" s="152"/>
      <c r="EIC63" s="153"/>
      <c r="EID63" s="154"/>
      <c r="EIE63" s="150"/>
      <c r="EIF63" s="151"/>
      <c r="EIG63" s="152"/>
      <c r="EIH63" s="152"/>
      <c r="EII63" s="153"/>
      <c r="EIJ63" s="154"/>
      <c r="EIK63" s="150"/>
      <c r="EIL63" s="151"/>
      <c r="EIM63" s="152"/>
      <c r="EIN63" s="152"/>
      <c r="EIO63" s="153"/>
      <c r="EIP63" s="154"/>
      <c r="EIQ63" s="150"/>
      <c r="EIR63" s="151"/>
      <c r="EIS63" s="152"/>
      <c r="EIT63" s="152"/>
      <c r="EIU63" s="153"/>
      <c r="EIV63" s="154"/>
      <c r="EIW63" s="150"/>
      <c r="EIX63" s="151"/>
      <c r="EIY63" s="152"/>
      <c r="EIZ63" s="152"/>
      <c r="EJA63" s="153"/>
      <c r="EJB63" s="154"/>
      <c r="EJC63" s="150"/>
      <c r="EJD63" s="151"/>
      <c r="EJE63" s="152"/>
      <c r="EJF63" s="152"/>
      <c r="EJG63" s="153"/>
      <c r="EJH63" s="154"/>
      <c r="EJI63" s="150"/>
      <c r="EJJ63" s="151"/>
      <c r="EJK63" s="152"/>
      <c r="EJL63" s="152"/>
      <c r="EJM63" s="153"/>
      <c r="EJN63" s="154"/>
      <c r="EJO63" s="150"/>
      <c r="EJP63" s="151"/>
      <c r="EJQ63" s="152"/>
      <c r="EJR63" s="152"/>
      <c r="EJS63" s="153"/>
      <c r="EJT63" s="154"/>
      <c r="EJU63" s="150"/>
      <c r="EJV63" s="151"/>
      <c r="EJW63" s="152"/>
      <c r="EJX63" s="152"/>
      <c r="EJY63" s="153"/>
      <c r="EJZ63" s="154"/>
      <c r="EKA63" s="150"/>
      <c r="EKB63" s="151"/>
      <c r="EKC63" s="152"/>
      <c r="EKD63" s="152"/>
      <c r="EKE63" s="153"/>
      <c r="EKF63" s="154"/>
      <c r="EKG63" s="150"/>
      <c r="EKH63" s="151"/>
      <c r="EKI63" s="152"/>
      <c r="EKJ63" s="152"/>
      <c r="EKK63" s="153"/>
      <c r="EKL63" s="154"/>
      <c r="EKM63" s="150"/>
      <c r="EKN63" s="151"/>
      <c r="EKO63" s="152"/>
      <c r="EKP63" s="152"/>
      <c r="EKQ63" s="153"/>
      <c r="EKR63" s="154"/>
      <c r="EKS63" s="150"/>
      <c r="EKT63" s="151"/>
      <c r="EKU63" s="152"/>
      <c r="EKV63" s="152"/>
      <c r="EKW63" s="153"/>
      <c r="EKX63" s="154"/>
      <c r="EKY63" s="150"/>
      <c r="EKZ63" s="151"/>
      <c r="ELA63" s="152"/>
      <c r="ELB63" s="152"/>
      <c r="ELC63" s="153"/>
      <c r="ELD63" s="154"/>
      <c r="ELE63" s="150"/>
      <c r="ELF63" s="151"/>
      <c r="ELG63" s="152"/>
      <c r="ELH63" s="152"/>
      <c r="ELI63" s="153"/>
      <c r="ELJ63" s="154"/>
      <c r="ELK63" s="150"/>
      <c r="ELL63" s="151"/>
      <c r="ELM63" s="152"/>
      <c r="ELN63" s="152"/>
      <c r="ELO63" s="153"/>
      <c r="ELP63" s="154"/>
      <c r="ELQ63" s="150"/>
      <c r="ELR63" s="151"/>
      <c r="ELS63" s="152"/>
      <c r="ELT63" s="152"/>
      <c r="ELU63" s="153"/>
      <c r="ELV63" s="154"/>
      <c r="ELW63" s="150"/>
      <c r="ELX63" s="151"/>
      <c r="ELY63" s="152"/>
      <c r="ELZ63" s="152"/>
      <c r="EMA63" s="153"/>
      <c r="EMB63" s="154"/>
      <c r="EMC63" s="150"/>
      <c r="EMD63" s="151"/>
      <c r="EME63" s="152"/>
      <c r="EMF63" s="152"/>
      <c r="EMG63" s="153"/>
      <c r="EMH63" s="154"/>
      <c r="EMI63" s="150"/>
      <c r="EMJ63" s="151"/>
      <c r="EMK63" s="152"/>
      <c r="EML63" s="152"/>
      <c r="EMM63" s="153"/>
      <c r="EMN63" s="154"/>
      <c r="EMO63" s="150"/>
      <c r="EMP63" s="151"/>
      <c r="EMQ63" s="152"/>
      <c r="EMR63" s="152"/>
      <c r="EMS63" s="153"/>
      <c r="EMT63" s="154"/>
      <c r="EMU63" s="150"/>
      <c r="EMV63" s="151"/>
      <c r="EMW63" s="152"/>
      <c r="EMX63" s="152"/>
      <c r="EMY63" s="153"/>
      <c r="EMZ63" s="154"/>
      <c r="ENA63" s="150"/>
      <c r="ENB63" s="151"/>
      <c r="ENC63" s="152"/>
      <c r="END63" s="152"/>
      <c r="ENE63" s="153"/>
      <c r="ENF63" s="154"/>
      <c r="ENG63" s="150"/>
      <c r="ENH63" s="151"/>
      <c r="ENI63" s="152"/>
      <c r="ENJ63" s="152"/>
      <c r="ENK63" s="153"/>
      <c r="ENL63" s="154"/>
      <c r="ENM63" s="150"/>
      <c r="ENN63" s="151"/>
      <c r="ENO63" s="152"/>
      <c r="ENP63" s="152"/>
      <c r="ENQ63" s="153"/>
      <c r="ENR63" s="154"/>
      <c r="ENS63" s="150"/>
      <c r="ENT63" s="151"/>
      <c r="ENU63" s="152"/>
      <c r="ENV63" s="152"/>
      <c r="ENW63" s="153"/>
      <c r="ENX63" s="154"/>
      <c r="ENY63" s="150"/>
      <c r="ENZ63" s="151"/>
      <c r="EOA63" s="152"/>
      <c r="EOB63" s="152"/>
      <c r="EOC63" s="153"/>
      <c r="EOD63" s="154"/>
      <c r="EOE63" s="150"/>
      <c r="EOF63" s="151"/>
      <c r="EOG63" s="152"/>
      <c r="EOH63" s="152"/>
      <c r="EOI63" s="153"/>
      <c r="EOJ63" s="154"/>
      <c r="EOK63" s="150"/>
      <c r="EOL63" s="151"/>
      <c r="EOM63" s="152"/>
      <c r="EON63" s="152"/>
      <c r="EOO63" s="153"/>
      <c r="EOP63" s="154"/>
      <c r="EOQ63" s="150"/>
      <c r="EOR63" s="151"/>
      <c r="EOS63" s="152"/>
      <c r="EOT63" s="152"/>
      <c r="EOU63" s="153"/>
      <c r="EOV63" s="154"/>
      <c r="EOW63" s="150"/>
      <c r="EOX63" s="151"/>
      <c r="EOY63" s="152"/>
      <c r="EOZ63" s="152"/>
      <c r="EPA63" s="153"/>
      <c r="EPB63" s="154"/>
      <c r="EPC63" s="150"/>
      <c r="EPD63" s="151"/>
      <c r="EPE63" s="152"/>
      <c r="EPF63" s="152"/>
      <c r="EPG63" s="153"/>
      <c r="EPH63" s="154"/>
      <c r="EPI63" s="150"/>
      <c r="EPJ63" s="151"/>
      <c r="EPK63" s="152"/>
      <c r="EPL63" s="152"/>
      <c r="EPM63" s="153"/>
      <c r="EPN63" s="154"/>
      <c r="EPO63" s="150"/>
      <c r="EPP63" s="151"/>
      <c r="EPQ63" s="152"/>
      <c r="EPR63" s="152"/>
      <c r="EPS63" s="153"/>
      <c r="EPT63" s="154"/>
      <c r="EPU63" s="150"/>
      <c r="EPV63" s="151"/>
      <c r="EPW63" s="152"/>
      <c r="EPX63" s="152"/>
      <c r="EPY63" s="153"/>
      <c r="EPZ63" s="154"/>
      <c r="EQA63" s="150"/>
      <c r="EQB63" s="151"/>
      <c r="EQC63" s="152"/>
      <c r="EQD63" s="152"/>
      <c r="EQE63" s="153"/>
      <c r="EQF63" s="154"/>
      <c r="EQG63" s="150"/>
      <c r="EQH63" s="151"/>
      <c r="EQI63" s="152"/>
      <c r="EQJ63" s="152"/>
      <c r="EQK63" s="153"/>
      <c r="EQL63" s="154"/>
      <c r="EQM63" s="150"/>
      <c r="EQN63" s="151"/>
      <c r="EQO63" s="152"/>
      <c r="EQP63" s="152"/>
      <c r="EQQ63" s="153"/>
      <c r="EQR63" s="154"/>
      <c r="EQS63" s="150"/>
      <c r="EQT63" s="151"/>
      <c r="EQU63" s="152"/>
      <c r="EQV63" s="152"/>
      <c r="EQW63" s="153"/>
      <c r="EQX63" s="154"/>
      <c r="EQY63" s="150"/>
      <c r="EQZ63" s="151"/>
      <c r="ERA63" s="152"/>
      <c r="ERB63" s="152"/>
      <c r="ERC63" s="153"/>
      <c r="ERD63" s="154"/>
      <c r="ERE63" s="150"/>
      <c r="ERF63" s="151"/>
      <c r="ERG63" s="152"/>
      <c r="ERH63" s="152"/>
      <c r="ERI63" s="153"/>
      <c r="ERJ63" s="154"/>
      <c r="ERK63" s="150"/>
      <c r="ERL63" s="151"/>
      <c r="ERM63" s="152"/>
      <c r="ERN63" s="152"/>
      <c r="ERO63" s="153"/>
      <c r="ERP63" s="154"/>
      <c r="ERQ63" s="150"/>
      <c r="ERR63" s="151"/>
      <c r="ERS63" s="152"/>
      <c r="ERT63" s="152"/>
      <c r="ERU63" s="153"/>
      <c r="ERV63" s="154"/>
      <c r="ERW63" s="150"/>
      <c r="ERX63" s="151"/>
      <c r="ERY63" s="152"/>
      <c r="ERZ63" s="152"/>
      <c r="ESA63" s="153"/>
      <c r="ESB63" s="154"/>
      <c r="ESC63" s="150"/>
      <c r="ESD63" s="151"/>
      <c r="ESE63" s="152"/>
      <c r="ESF63" s="152"/>
      <c r="ESG63" s="153"/>
      <c r="ESH63" s="154"/>
      <c r="ESI63" s="150"/>
      <c r="ESJ63" s="151"/>
      <c r="ESK63" s="152"/>
      <c r="ESL63" s="152"/>
      <c r="ESM63" s="153"/>
      <c r="ESN63" s="154"/>
      <c r="ESO63" s="150"/>
      <c r="ESP63" s="151"/>
      <c r="ESQ63" s="152"/>
      <c r="ESR63" s="152"/>
      <c r="ESS63" s="153"/>
      <c r="EST63" s="154"/>
      <c r="ESU63" s="150"/>
      <c r="ESV63" s="151"/>
      <c r="ESW63" s="152"/>
      <c r="ESX63" s="152"/>
      <c r="ESY63" s="153"/>
      <c r="ESZ63" s="154"/>
      <c r="ETA63" s="150"/>
      <c r="ETB63" s="151"/>
      <c r="ETC63" s="152"/>
      <c r="ETD63" s="152"/>
      <c r="ETE63" s="153"/>
      <c r="ETF63" s="154"/>
      <c r="ETG63" s="150"/>
      <c r="ETH63" s="151"/>
      <c r="ETI63" s="152"/>
      <c r="ETJ63" s="152"/>
      <c r="ETK63" s="153"/>
      <c r="ETL63" s="154"/>
      <c r="ETM63" s="150"/>
      <c r="ETN63" s="151"/>
      <c r="ETO63" s="152"/>
      <c r="ETP63" s="152"/>
      <c r="ETQ63" s="153"/>
      <c r="ETR63" s="154"/>
      <c r="ETS63" s="150"/>
      <c r="ETT63" s="151"/>
      <c r="ETU63" s="152"/>
      <c r="ETV63" s="152"/>
      <c r="ETW63" s="153"/>
      <c r="ETX63" s="154"/>
      <c r="ETY63" s="150"/>
      <c r="ETZ63" s="151"/>
      <c r="EUA63" s="152"/>
      <c r="EUB63" s="152"/>
      <c r="EUC63" s="153"/>
      <c r="EUD63" s="154"/>
      <c r="EUE63" s="150"/>
      <c r="EUF63" s="151"/>
      <c r="EUG63" s="152"/>
      <c r="EUH63" s="152"/>
      <c r="EUI63" s="153"/>
      <c r="EUJ63" s="154"/>
      <c r="EUK63" s="150"/>
      <c r="EUL63" s="151"/>
      <c r="EUM63" s="152"/>
      <c r="EUN63" s="152"/>
      <c r="EUO63" s="153"/>
      <c r="EUP63" s="154"/>
      <c r="EUQ63" s="150"/>
      <c r="EUR63" s="151"/>
      <c r="EUS63" s="152"/>
      <c r="EUT63" s="152"/>
      <c r="EUU63" s="153"/>
      <c r="EUV63" s="154"/>
      <c r="EUW63" s="150"/>
      <c r="EUX63" s="151"/>
      <c r="EUY63" s="152"/>
      <c r="EUZ63" s="152"/>
      <c r="EVA63" s="153"/>
      <c r="EVB63" s="154"/>
      <c r="EVC63" s="150"/>
      <c r="EVD63" s="151"/>
      <c r="EVE63" s="152"/>
      <c r="EVF63" s="152"/>
      <c r="EVG63" s="153"/>
      <c r="EVH63" s="154"/>
      <c r="EVI63" s="150"/>
      <c r="EVJ63" s="151"/>
      <c r="EVK63" s="152"/>
      <c r="EVL63" s="152"/>
      <c r="EVM63" s="153"/>
      <c r="EVN63" s="154"/>
      <c r="EVO63" s="150"/>
      <c r="EVP63" s="151"/>
      <c r="EVQ63" s="152"/>
      <c r="EVR63" s="152"/>
      <c r="EVS63" s="153"/>
      <c r="EVT63" s="154"/>
      <c r="EVU63" s="150"/>
      <c r="EVV63" s="151"/>
      <c r="EVW63" s="152"/>
      <c r="EVX63" s="152"/>
      <c r="EVY63" s="153"/>
      <c r="EVZ63" s="154"/>
      <c r="EWA63" s="150"/>
      <c r="EWB63" s="151"/>
      <c r="EWC63" s="152"/>
      <c r="EWD63" s="152"/>
      <c r="EWE63" s="153"/>
      <c r="EWF63" s="154"/>
      <c r="EWG63" s="150"/>
      <c r="EWH63" s="151"/>
      <c r="EWI63" s="152"/>
      <c r="EWJ63" s="152"/>
      <c r="EWK63" s="153"/>
      <c r="EWL63" s="154"/>
      <c r="EWM63" s="150"/>
      <c r="EWN63" s="151"/>
      <c r="EWO63" s="152"/>
      <c r="EWP63" s="152"/>
      <c r="EWQ63" s="153"/>
      <c r="EWR63" s="154"/>
      <c r="EWS63" s="150"/>
      <c r="EWT63" s="151"/>
      <c r="EWU63" s="152"/>
      <c r="EWV63" s="152"/>
      <c r="EWW63" s="153"/>
      <c r="EWX63" s="154"/>
      <c r="EWY63" s="150"/>
      <c r="EWZ63" s="151"/>
      <c r="EXA63" s="152"/>
      <c r="EXB63" s="152"/>
      <c r="EXC63" s="153"/>
      <c r="EXD63" s="154"/>
      <c r="EXE63" s="150"/>
      <c r="EXF63" s="151"/>
      <c r="EXG63" s="152"/>
      <c r="EXH63" s="152"/>
      <c r="EXI63" s="153"/>
      <c r="EXJ63" s="154"/>
      <c r="EXK63" s="150"/>
      <c r="EXL63" s="151"/>
      <c r="EXM63" s="152"/>
      <c r="EXN63" s="152"/>
      <c r="EXO63" s="153"/>
      <c r="EXP63" s="154"/>
      <c r="EXQ63" s="150"/>
      <c r="EXR63" s="151"/>
      <c r="EXS63" s="152"/>
      <c r="EXT63" s="152"/>
      <c r="EXU63" s="153"/>
      <c r="EXV63" s="154"/>
      <c r="EXW63" s="150"/>
      <c r="EXX63" s="151"/>
      <c r="EXY63" s="152"/>
      <c r="EXZ63" s="152"/>
      <c r="EYA63" s="153"/>
      <c r="EYB63" s="154"/>
      <c r="EYC63" s="150"/>
      <c r="EYD63" s="151"/>
      <c r="EYE63" s="152"/>
      <c r="EYF63" s="152"/>
      <c r="EYG63" s="153"/>
      <c r="EYH63" s="154"/>
      <c r="EYI63" s="150"/>
      <c r="EYJ63" s="151"/>
      <c r="EYK63" s="152"/>
      <c r="EYL63" s="152"/>
      <c r="EYM63" s="153"/>
      <c r="EYN63" s="154"/>
      <c r="EYO63" s="150"/>
      <c r="EYP63" s="151"/>
      <c r="EYQ63" s="152"/>
      <c r="EYR63" s="152"/>
      <c r="EYS63" s="153"/>
      <c r="EYT63" s="154"/>
      <c r="EYU63" s="150"/>
      <c r="EYV63" s="151"/>
      <c r="EYW63" s="152"/>
      <c r="EYX63" s="152"/>
      <c r="EYY63" s="153"/>
      <c r="EYZ63" s="154"/>
      <c r="EZA63" s="150"/>
      <c r="EZB63" s="151"/>
      <c r="EZC63" s="152"/>
      <c r="EZD63" s="152"/>
      <c r="EZE63" s="153"/>
      <c r="EZF63" s="154"/>
      <c r="EZG63" s="150"/>
      <c r="EZH63" s="151"/>
      <c r="EZI63" s="152"/>
      <c r="EZJ63" s="152"/>
      <c r="EZK63" s="153"/>
      <c r="EZL63" s="154"/>
      <c r="EZM63" s="150"/>
      <c r="EZN63" s="151"/>
      <c r="EZO63" s="152"/>
      <c r="EZP63" s="152"/>
      <c r="EZQ63" s="153"/>
      <c r="EZR63" s="154"/>
      <c r="EZS63" s="150"/>
      <c r="EZT63" s="151"/>
      <c r="EZU63" s="152"/>
      <c r="EZV63" s="152"/>
      <c r="EZW63" s="153"/>
      <c r="EZX63" s="154"/>
      <c r="EZY63" s="150"/>
      <c r="EZZ63" s="151"/>
      <c r="FAA63" s="152"/>
      <c r="FAB63" s="152"/>
      <c r="FAC63" s="153"/>
      <c r="FAD63" s="154"/>
      <c r="FAE63" s="150"/>
      <c r="FAF63" s="151"/>
      <c r="FAG63" s="152"/>
      <c r="FAH63" s="152"/>
      <c r="FAI63" s="153"/>
      <c r="FAJ63" s="154"/>
      <c r="FAK63" s="150"/>
      <c r="FAL63" s="151"/>
      <c r="FAM63" s="152"/>
      <c r="FAN63" s="152"/>
      <c r="FAO63" s="153"/>
      <c r="FAP63" s="154"/>
      <c r="FAQ63" s="150"/>
      <c r="FAR63" s="151"/>
      <c r="FAS63" s="152"/>
      <c r="FAT63" s="152"/>
      <c r="FAU63" s="153"/>
      <c r="FAV63" s="154"/>
      <c r="FAW63" s="150"/>
      <c r="FAX63" s="151"/>
      <c r="FAY63" s="152"/>
      <c r="FAZ63" s="152"/>
      <c r="FBA63" s="153"/>
      <c r="FBB63" s="154"/>
      <c r="FBC63" s="150"/>
      <c r="FBD63" s="151"/>
      <c r="FBE63" s="152"/>
      <c r="FBF63" s="152"/>
      <c r="FBG63" s="153"/>
      <c r="FBH63" s="154"/>
      <c r="FBI63" s="150"/>
      <c r="FBJ63" s="151"/>
      <c r="FBK63" s="152"/>
      <c r="FBL63" s="152"/>
      <c r="FBM63" s="153"/>
      <c r="FBN63" s="154"/>
      <c r="FBO63" s="150"/>
      <c r="FBP63" s="151"/>
      <c r="FBQ63" s="152"/>
      <c r="FBR63" s="152"/>
      <c r="FBS63" s="153"/>
      <c r="FBT63" s="154"/>
      <c r="FBU63" s="150"/>
      <c r="FBV63" s="151"/>
      <c r="FBW63" s="152"/>
      <c r="FBX63" s="152"/>
      <c r="FBY63" s="153"/>
      <c r="FBZ63" s="154"/>
      <c r="FCA63" s="150"/>
      <c r="FCB63" s="151"/>
      <c r="FCC63" s="152"/>
      <c r="FCD63" s="152"/>
      <c r="FCE63" s="153"/>
      <c r="FCF63" s="154"/>
      <c r="FCG63" s="150"/>
      <c r="FCH63" s="151"/>
      <c r="FCI63" s="152"/>
      <c r="FCJ63" s="152"/>
      <c r="FCK63" s="153"/>
      <c r="FCL63" s="154"/>
      <c r="FCM63" s="150"/>
      <c r="FCN63" s="151"/>
      <c r="FCO63" s="152"/>
      <c r="FCP63" s="152"/>
      <c r="FCQ63" s="153"/>
      <c r="FCR63" s="154"/>
      <c r="FCS63" s="150"/>
      <c r="FCT63" s="151"/>
      <c r="FCU63" s="152"/>
      <c r="FCV63" s="152"/>
      <c r="FCW63" s="153"/>
      <c r="FCX63" s="154"/>
      <c r="FCY63" s="150"/>
      <c r="FCZ63" s="151"/>
      <c r="FDA63" s="152"/>
      <c r="FDB63" s="152"/>
      <c r="FDC63" s="153"/>
      <c r="FDD63" s="154"/>
      <c r="FDE63" s="150"/>
      <c r="FDF63" s="151"/>
      <c r="FDG63" s="152"/>
      <c r="FDH63" s="152"/>
      <c r="FDI63" s="153"/>
      <c r="FDJ63" s="154"/>
      <c r="FDK63" s="150"/>
      <c r="FDL63" s="151"/>
      <c r="FDM63" s="152"/>
      <c r="FDN63" s="152"/>
      <c r="FDO63" s="153"/>
      <c r="FDP63" s="154"/>
      <c r="FDQ63" s="150"/>
      <c r="FDR63" s="151"/>
      <c r="FDS63" s="152"/>
      <c r="FDT63" s="152"/>
      <c r="FDU63" s="153"/>
      <c r="FDV63" s="154"/>
      <c r="FDW63" s="150"/>
      <c r="FDX63" s="151"/>
      <c r="FDY63" s="152"/>
      <c r="FDZ63" s="152"/>
      <c r="FEA63" s="153"/>
      <c r="FEB63" s="154"/>
      <c r="FEC63" s="150"/>
      <c r="FED63" s="151"/>
      <c r="FEE63" s="152"/>
      <c r="FEF63" s="152"/>
      <c r="FEG63" s="153"/>
      <c r="FEH63" s="154"/>
      <c r="FEI63" s="150"/>
      <c r="FEJ63" s="151"/>
      <c r="FEK63" s="152"/>
      <c r="FEL63" s="152"/>
      <c r="FEM63" s="153"/>
      <c r="FEN63" s="154"/>
      <c r="FEO63" s="150"/>
      <c r="FEP63" s="151"/>
      <c r="FEQ63" s="152"/>
      <c r="FER63" s="152"/>
      <c r="FES63" s="153"/>
      <c r="FET63" s="154"/>
      <c r="FEU63" s="150"/>
      <c r="FEV63" s="151"/>
      <c r="FEW63" s="152"/>
      <c r="FEX63" s="152"/>
      <c r="FEY63" s="153"/>
      <c r="FEZ63" s="154"/>
      <c r="FFA63" s="150"/>
      <c r="FFB63" s="151"/>
      <c r="FFC63" s="152"/>
      <c r="FFD63" s="152"/>
      <c r="FFE63" s="153"/>
      <c r="FFF63" s="154"/>
      <c r="FFG63" s="150"/>
      <c r="FFH63" s="151"/>
      <c r="FFI63" s="152"/>
      <c r="FFJ63" s="152"/>
      <c r="FFK63" s="153"/>
      <c r="FFL63" s="154"/>
      <c r="FFM63" s="150"/>
      <c r="FFN63" s="151"/>
      <c r="FFO63" s="152"/>
      <c r="FFP63" s="152"/>
      <c r="FFQ63" s="153"/>
      <c r="FFR63" s="154"/>
      <c r="FFS63" s="150"/>
      <c r="FFT63" s="151"/>
      <c r="FFU63" s="152"/>
      <c r="FFV63" s="152"/>
      <c r="FFW63" s="153"/>
      <c r="FFX63" s="154"/>
      <c r="FFY63" s="150"/>
      <c r="FFZ63" s="151"/>
      <c r="FGA63" s="152"/>
      <c r="FGB63" s="152"/>
      <c r="FGC63" s="153"/>
      <c r="FGD63" s="154"/>
      <c r="FGE63" s="150"/>
      <c r="FGF63" s="151"/>
      <c r="FGG63" s="152"/>
      <c r="FGH63" s="152"/>
      <c r="FGI63" s="153"/>
      <c r="FGJ63" s="154"/>
      <c r="FGK63" s="150"/>
      <c r="FGL63" s="151"/>
      <c r="FGM63" s="152"/>
      <c r="FGN63" s="152"/>
      <c r="FGO63" s="153"/>
      <c r="FGP63" s="154"/>
      <c r="FGQ63" s="150"/>
      <c r="FGR63" s="151"/>
      <c r="FGS63" s="152"/>
      <c r="FGT63" s="152"/>
      <c r="FGU63" s="153"/>
      <c r="FGV63" s="154"/>
      <c r="FGW63" s="150"/>
      <c r="FGX63" s="151"/>
      <c r="FGY63" s="152"/>
      <c r="FGZ63" s="152"/>
      <c r="FHA63" s="153"/>
      <c r="FHB63" s="154"/>
      <c r="FHC63" s="150"/>
      <c r="FHD63" s="151"/>
      <c r="FHE63" s="152"/>
      <c r="FHF63" s="152"/>
      <c r="FHG63" s="153"/>
      <c r="FHH63" s="154"/>
      <c r="FHI63" s="150"/>
      <c r="FHJ63" s="151"/>
      <c r="FHK63" s="152"/>
      <c r="FHL63" s="152"/>
      <c r="FHM63" s="153"/>
      <c r="FHN63" s="154"/>
      <c r="FHO63" s="150"/>
      <c r="FHP63" s="151"/>
      <c r="FHQ63" s="152"/>
      <c r="FHR63" s="152"/>
      <c r="FHS63" s="153"/>
      <c r="FHT63" s="154"/>
      <c r="FHU63" s="150"/>
      <c r="FHV63" s="151"/>
      <c r="FHW63" s="152"/>
      <c r="FHX63" s="152"/>
      <c r="FHY63" s="153"/>
      <c r="FHZ63" s="154"/>
      <c r="FIA63" s="150"/>
      <c r="FIB63" s="151"/>
      <c r="FIC63" s="152"/>
      <c r="FID63" s="152"/>
      <c r="FIE63" s="153"/>
      <c r="FIF63" s="154"/>
      <c r="FIG63" s="150"/>
      <c r="FIH63" s="151"/>
      <c r="FII63" s="152"/>
      <c r="FIJ63" s="152"/>
      <c r="FIK63" s="153"/>
      <c r="FIL63" s="154"/>
      <c r="FIM63" s="150"/>
      <c r="FIN63" s="151"/>
      <c r="FIO63" s="152"/>
      <c r="FIP63" s="152"/>
      <c r="FIQ63" s="153"/>
      <c r="FIR63" s="154"/>
      <c r="FIS63" s="150"/>
      <c r="FIT63" s="151"/>
      <c r="FIU63" s="152"/>
      <c r="FIV63" s="152"/>
      <c r="FIW63" s="153"/>
      <c r="FIX63" s="154"/>
      <c r="FIY63" s="150"/>
      <c r="FIZ63" s="151"/>
      <c r="FJA63" s="152"/>
      <c r="FJB63" s="152"/>
      <c r="FJC63" s="153"/>
      <c r="FJD63" s="154"/>
      <c r="FJE63" s="150"/>
      <c r="FJF63" s="151"/>
      <c r="FJG63" s="152"/>
      <c r="FJH63" s="152"/>
      <c r="FJI63" s="153"/>
      <c r="FJJ63" s="154"/>
      <c r="FJK63" s="150"/>
      <c r="FJL63" s="151"/>
      <c r="FJM63" s="152"/>
      <c r="FJN63" s="152"/>
      <c r="FJO63" s="153"/>
      <c r="FJP63" s="154"/>
      <c r="FJQ63" s="150"/>
      <c r="FJR63" s="151"/>
      <c r="FJS63" s="152"/>
      <c r="FJT63" s="152"/>
      <c r="FJU63" s="153"/>
      <c r="FJV63" s="154"/>
      <c r="FJW63" s="150"/>
      <c r="FJX63" s="151"/>
      <c r="FJY63" s="152"/>
      <c r="FJZ63" s="152"/>
      <c r="FKA63" s="153"/>
      <c r="FKB63" s="154"/>
      <c r="FKC63" s="150"/>
      <c r="FKD63" s="151"/>
      <c r="FKE63" s="152"/>
      <c r="FKF63" s="152"/>
      <c r="FKG63" s="153"/>
      <c r="FKH63" s="154"/>
      <c r="FKI63" s="150"/>
      <c r="FKJ63" s="151"/>
      <c r="FKK63" s="152"/>
      <c r="FKL63" s="152"/>
      <c r="FKM63" s="153"/>
      <c r="FKN63" s="154"/>
      <c r="FKO63" s="150"/>
      <c r="FKP63" s="151"/>
      <c r="FKQ63" s="152"/>
      <c r="FKR63" s="152"/>
      <c r="FKS63" s="153"/>
      <c r="FKT63" s="154"/>
      <c r="FKU63" s="150"/>
      <c r="FKV63" s="151"/>
      <c r="FKW63" s="152"/>
      <c r="FKX63" s="152"/>
      <c r="FKY63" s="153"/>
      <c r="FKZ63" s="154"/>
      <c r="FLA63" s="150"/>
      <c r="FLB63" s="151"/>
      <c r="FLC63" s="152"/>
      <c r="FLD63" s="152"/>
      <c r="FLE63" s="153"/>
      <c r="FLF63" s="154"/>
      <c r="FLG63" s="150"/>
      <c r="FLH63" s="151"/>
      <c r="FLI63" s="152"/>
      <c r="FLJ63" s="152"/>
      <c r="FLK63" s="153"/>
      <c r="FLL63" s="154"/>
      <c r="FLM63" s="150"/>
      <c r="FLN63" s="151"/>
      <c r="FLO63" s="152"/>
      <c r="FLP63" s="152"/>
      <c r="FLQ63" s="153"/>
      <c r="FLR63" s="154"/>
      <c r="FLS63" s="150"/>
      <c r="FLT63" s="151"/>
      <c r="FLU63" s="152"/>
      <c r="FLV63" s="152"/>
      <c r="FLW63" s="153"/>
      <c r="FLX63" s="154"/>
      <c r="FLY63" s="150"/>
      <c r="FLZ63" s="151"/>
      <c r="FMA63" s="152"/>
      <c r="FMB63" s="152"/>
      <c r="FMC63" s="153"/>
      <c r="FMD63" s="154"/>
      <c r="FME63" s="150"/>
      <c r="FMF63" s="151"/>
      <c r="FMG63" s="152"/>
      <c r="FMH63" s="152"/>
      <c r="FMI63" s="153"/>
      <c r="FMJ63" s="154"/>
      <c r="FMK63" s="150"/>
      <c r="FML63" s="151"/>
      <c r="FMM63" s="152"/>
      <c r="FMN63" s="152"/>
      <c r="FMO63" s="153"/>
      <c r="FMP63" s="154"/>
      <c r="FMQ63" s="150"/>
      <c r="FMR63" s="151"/>
      <c r="FMS63" s="152"/>
      <c r="FMT63" s="152"/>
      <c r="FMU63" s="153"/>
      <c r="FMV63" s="154"/>
      <c r="FMW63" s="150"/>
      <c r="FMX63" s="151"/>
      <c r="FMY63" s="152"/>
      <c r="FMZ63" s="152"/>
      <c r="FNA63" s="153"/>
      <c r="FNB63" s="154"/>
      <c r="FNC63" s="150"/>
      <c r="FND63" s="151"/>
      <c r="FNE63" s="152"/>
      <c r="FNF63" s="152"/>
      <c r="FNG63" s="153"/>
      <c r="FNH63" s="154"/>
      <c r="FNI63" s="150"/>
      <c r="FNJ63" s="151"/>
      <c r="FNK63" s="152"/>
      <c r="FNL63" s="152"/>
      <c r="FNM63" s="153"/>
      <c r="FNN63" s="154"/>
      <c r="FNO63" s="150"/>
      <c r="FNP63" s="151"/>
      <c r="FNQ63" s="152"/>
      <c r="FNR63" s="152"/>
      <c r="FNS63" s="153"/>
      <c r="FNT63" s="154"/>
      <c r="FNU63" s="150"/>
      <c r="FNV63" s="151"/>
      <c r="FNW63" s="152"/>
      <c r="FNX63" s="152"/>
      <c r="FNY63" s="153"/>
      <c r="FNZ63" s="154"/>
      <c r="FOA63" s="150"/>
      <c r="FOB63" s="151"/>
      <c r="FOC63" s="152"/>
      <c r="FOD63" s="152"/>
      <c r="FOE63" s="153"/>
      <c r="FOF63" s="154"/>
      <c r="FOG63" s="150"/>
      <c r="FOH63" s="151"/>
      <c r="FOI63" s="152"/>
      <c r="FOJ63" s="152"/>
      <c r="FOK63" s="153"/>
      <c r="FOL63" s="154"/>
      <c r="FOM63" s="150"/>
      <c r="FON63" s="151"/>
      <c r="FOO63" s="152"/>
      <c r="FOP63" s="152"/>
      <c r="FOQ63" s="153"/>
      <c r="FOR63" s="154"/>
      <c r="FOS63" s="150"/>
      <c r="FOT63" s="151"/>
      <c r="FOU63" s="152"/>
      <c r="FOV63" s="152"/>
      <c r="FOW63" s="153"/>
      <c r="FOX63" s="154"/>
      <c r="FOY63" s="150"/>
      <c r="FOZ63" s="151"/>
      <c r="FPA63" s="152"/>
      <c r="FPB63" s="152"/>
      <c r="FPC63" s="153"/>
      <c r="FPD63" s="154"/>
      <c r="FPE63" s="150"/>
      <c r="FPF63" s="151"/>
      <c r="FPG63" s="152"/>
      <c r="FPH63" s="152"/>
      <c r="FPI63" s="153"/>
      <c r="FPJ63" s="154"/>
      <c r="FPK63" s="150"/>
      <c r="FPL63" s="151"/>
      <c r="FPM63" s="152"/>
      <c r="FPN63" s="152"/>
      <c r="FPO63" s="153"/>
      <c r="FPP63" s="154"/>
      <c r="FPQ63" s="150"/>
      <c r="FPR63" s="151"/>
      <c r="FPS63" s="152"/>
      <c r="FPT63" s="152"/>
      <c r="FPU63" s="153"/>
      <c r="FPV63" s="154"/>
      <c r="FPW63" s="150"/>
      <c r="FPX63" s="151"/>
      <c r="FPY63" s="152"/>
      <c r="FPZ63" s="152"/>
      <c r="FQA63" s="153"/>
      <c r="FQB63" s="154"/>
      <c r="FQC63" s="150"/>
      <c r="FQD63" s="151"/>
      <c r="FQE63" s="152"/>
      <c r="FQF63" s="152"/>
      <c r="FQG63" s="153"/>
      <c r="FQH63" s="154"/>
      <c r="FQI63" s="150"/>
      <c r="FQJ63" s="151"/>
      <c r="FQK63" s="152"/>
      <c r="FQL63" s="152"/>
      <c r="FQM63" s="153"/>
      <c r="FQN63" s="154"/>
      <c r="FQO63" s="150"/>
      <c r="FQP63" s="151"/>
      <c r="FQQ63" s="152"/>
      <c r="FQR63" s="152"/>
      <c r="FQS63" s="153"/>
      <c r="FQT63" s="154"/>
      <c r="FQU63" s="150"/>
      <c r="FQV63" s="151"/>
      <c r="FQW63" s="152"/>
      <c r="FQX63" s="152"/>
      <c r="FQY63" s="153"/>
      <c r="FQZ63" s="154"/>
      <c r="FRA63" s="150"/>
      <c r="FRB63" s="151"/>
      <c r="FRC63" s="152"/>
      <c r="FRD63" s="152"/>
      <c r="FRE63" s="153"/>
      <c r="FRF63" s="154"/>
      <c r="FRG63" s="150"/>
      <c r="FRH63" s="151"/>
      <c r="FRI63" s="152"/>
      <c r="FRJ63" s="152"/>
      <c r="FRK63" s="153"/>
      <c r="FRL63" s="154"/>
      <c r="FRM63" s="150"/>
      <c r="FRN63" s="151"/>
      <c r="FRO63" s="152"/>
      <c r="FRP63" s="152"/>
      <c r="FRQ63" s="153"/>
      <c r="FRR63" s="154"/>
      <c r="FRS63" s="150"/>
      <c r="FRT63" s="151"/>
      <c r="FRU63" s="152"/>
      <c r="FRV63" s="152"/>
      <c r="FRW63" s="153"/>
      <c r="FRX63" s="154"/>
      <c r="FRY63" s="150"/>
      <c r="FRZ63" s="151"/>
      <c r="FSA63" s="152"/>
      <c r="FSB63" s="152"/>
      <c r="FSC63" s="153"/>
      <c r="FSD63" s="154"/>
      <c r="FSE63" s="150"/>
      <c r="FSF63" s="151"/>
      <c r="FSG63" s="152"/>
      <c r="FSH63" s="152"/>
      <c r="FSI63" s="153"/>
      <c r="FSJ63" s="154"/>
      <c r="FSK63" s="150"/>
      <c r="FSL63" s="151"/>
      <c r="FSM63" s="152"/>
      <c r="FSN63" s="152"/>
      <c r="FSO63" s="153"/>
      <c r="FSP63" s="154"/>
      <c r="FSQ63" s="150"/>
      <c r="FSR63" s="151"/>
      <c r="FSS63" s="152"/>
      <c r="FST63" s="152"/>
      <c r="FSU63" s="153"/>
      <c r="FSV63" s="154"/>
      <c r="FSW63" s="150"/>
      <c r="FSX63" s="151"/>
      <c r="FSY63" s="152"/>
      <c r="FSZ63" s="152"/>
      <c r="FTA63" s="153"/>
      <c r="FTB63" s="154"/>
      <c r="FTC63" s="150"/>
      <c r="FTD63" s="151"/>
      <c r="FTE63" s="152"/>
      <c r="FTF63" s="152"/>
      <c r="FTG63" s="153"/>
      <c r="FTH63" s="154"/>
      <c r="FTI63" s="150"/>
      <c r="FTJ63" s="151"/>
      <c r="FTK63" s="152"/>
      <c r="FTL63" s="152"/>
      <c r="FTM63" s="153"/>
      <c r="FTN63" s="154"/>
      <c r="FTO63" s="150"/>
      <c r="FTP63" s="151"/>
      <c r="FTQ63" s="152"/>
      <c r="FTR63" s="152"/>
      <c r="FTS63" s="153"/>
      <c r="FTT63" s="154"/>
      <c r="FTU63" s="150"/>
      <c r="FTV63" s="151"/>
      <c r="FTW63" s="152"/>
      <c r="FTX63" s="152"/>
      <c r="FTY63" s="153"/>
      <c r="FTZ63" s="154"/>
      <c r="FUA63" s="150"/>
      <c r="FUB63" s="151"/>
      <c r="FUC63" s="152"/>
      <c r="FUD63" s="152"/>
      <c r="FUE63" s="153"/>
      <c r="FUF63" s="154"/>
      <c r="FUG63" s="150"/>
      <c r="FUH63" s="151"/>
      <c r="FUI63" s="152"/>
      <c r="FUJ63" s="152"/>
      <c r="FUK63" s="153"/>
      <c r="FUL63" s="154"/>
      <c r="FUM63" s="150"/>
      <c r="FUN63" s="151"/>
      <c r="FUO63" s="152"/>
      <c r="FUP63" s="152"/>
      <c r="FUQ63" s="153"/>
      <c r="FUR63" s="154"/>
      <c r="FUS63" s="150"/>
      <c r="FUT63" s="151"/>
      <c r="FUU63" s="152"/>
      <c r="FUV63" s="152"/>
      <c r="FUW63" s="153"/>
      <c r="FUX63" s="154"/>
      <c r="FUY63" s="150"/>
      <c r="FUZ63" s="151"/>
      <c r="FVA63" s="152"/>
      <c r="FVB63" s="152"/>
      <c r="FVC63" s="153"/>
      <c r="FVD63" s="154"/>
      <c r="FVE63" s="150"/>
      <c r="FVF63" s="151"/>
      <c r="FVG63" s="152"/>
      <c r="FVH63" s="152"/>
      <c r="FVI63" s="153"/>
      <c r="FVJ63" s="154"/>
      <c r="FVK63" s="150"/>
      <c r="FVL63" s="151"/>
      <c r="FVM63" s="152"/>
      <c r="FVN63" s="152"/>
      <c r="FVO63" s="153"/>
      <c r="FVP63" s="154"/>
      <c r="FVQ63" s="150"/>
      <c r="FVR63" s="151"/>
      <c r="FVS63" s="152"/>
      <c r="FVT63" s="152"/>
      <c r="FVU63" s="153"/>
      <c r="FVV63" s="154"/>
      <c r="FVW63" s="150"/>
      <c r="FVX63" s="151"/>
      <c r="FVY63" s="152"/>
      <c r="FVZ63" s="152"/>
      <c r="FWA63" s="153"/>
      <c r="FWB63" s="154"/>
      <c r="FWC63" s="150"/>
      <c r="FWD63" s="151"/>
      <c r="FWE63" s="152"/>
      <c r="FWF63" s="152"/>
      <c r="FWG63" s="153"/>
      <c r="FWH63" s="154"/>
      <c r="FWI63" s="150"/>
      <c r="FWJ63" s="151"/>
      <c r="FWK63" s="152"/>
      <c r="FWL63" s="152"/>
      <c r="FWM63" s="153"/>
      <c r="FWN63" s="154"/>
      <c r="FWO63" s="150"/>
      <c r="FWP63" s="151"/>
      <c r="FWQ63" s="152"/>
      <c r="FWR63" s="152"/>
      <c r="FWS63" s="153"/>
      <c r="FWT63" s="154"/>
      <c r="FWU63" s="150"/>
      <c r="FWV63" s="151"/>
      <c r="FWW63" s="152"/>
      <c r="FWX63" s="152"/>
      <c r="FWY63" s="153"/>
      <c r="FWZ63" s="154"/>
      <c r="FXA63" s="150"/>
      <c r="FXB63" s="151"/>
      <c r="FXC63" s="152"/>
      <c r="FXD63" s="152"/>
      <c r="FXE63" s="153"/>
      <c r="FXF63" s="154"/>
      <c r="FXG63" s="150"/>
      <c r="FXH63" s="151"/>
      <c r="FXI63" s="152"/>
      <c r="FXJ63" s="152"/>
      <c r="FXK63" s="153"/>
      <c r="FXL63" s="154"/>
      <c r="FXM63" s="150"/>
      <c r="FXN63" s="151"/>
      <c r="FXO63" s="152"/>
      <c r="FXP63" s="152"/>
      <c r="FXQ63" s="153"/>
      <c r="FXR63" s="154"/>
      <c r="FXS63" s="150"/>
      <c r="FXT63" s="151"/>
      <c r="FXU63" s="152"/>
      <c r="FXV63" s="152"/>
      <c r="FXW63" s="153"/>
      <c r="FXX63" s="154"/>
      <c r="FXY63" s="150"/>
      <c r="FXZ63" s="151"/>
      <c r="FYA63" s="152"/>
      <c r="FYB63" s="152"/>
      <c r="FYC63" s="153"/>
      <c r="FYD63" s="154"/>
      <c r="FYE63" s="150"/>
      <c r="FYF63" s="151"/>
      <c r="FYG63" s="152"/>
      <c r="FYH63" s="152"/>
      <c r="FYI63" s="153"/>
      <c r="FYJ63" s="154"/>
      <c r="FYK63" s="150"/>
      <c r="FYL63" s="151"/>
      <c r="FYM63" s="152"/>
      <c r="FYN63" s="152"/>
      <c r="FYO63" s="153"/>
      <c r="FYP63" s="154"/>
      <c r="FYQ63" s="150"/>
      <c r="FYR63" s="151"/>
      <c r="FYS63" s="152"/>
      <c r="FYT63" s="152"/>
      <c r="FYU63" s="153"/>
      <c r="FYV63" s="154"/>
      <c r="FYW63" s="150"/>
      <c r="FYX63" s="151"/>
      <c r="FYY63" s="152"/>
      <c r="FYZ63" s="152"/>
      <c r="FZA63" s="153"/>
      <c r="FZB63" s="154"/>
      <c r="FZC63" s="150"/>
      <c r="FZD63" s="151"/>
      <c r="FZE63" s="152"/>
      <c r="FZF63" s="152"/>
      <c r="FZG63" s="153"/>
      <c r="FZH63" s="154"/>
      <c r="FZI63" s="150"/>
      <c r="FZJ63" s="151"/>
      <c r="FZK63" s="152"/>
      <c r="FZL63" s="152"/>
      <c r="FZM63" s="153"/>
      <c r="FZN63" s="154"/>
      <c r="FZO63" s="150"/>
      <c r="FZP63" s="151"/>
      <c r="FZQ63" s="152"/>
      <c r="FZR63" s="152"/>
      <c r="FZS63" s="153"/>
      <c r="FZT63" s="154"/>
      <c r="FZU63" s="150"/>
      <c r="FZV63" s="151"/>
      <c r="FZW63" s="152"/>
      <c r="FZX63" s="152"/>
      <c r="FZY63" s="153"/>
      <c r="FZZ63" s="154"/>
      <c r="GAA63" s="150"/>
      <c r="GAB63" s="151"/>
      <c r="GAC63" s="152"/>
      <c r="GAD63" s="152"/>
      <c r="GAE63" s="153"/>
      <c r="GAF63" s="154"/>
      <c r="GAG63" s="150"/>
      <c r="GAH63" s="151"/>
      <c r="GAI63" s="152"/>
      <c r="GAJ63" s="152"/>
      <c r="GAK63" s="153"/>
      <c r="GAL63" s="154"/>
      <c r="GAM63" s="150"/>
      <c r="GAN63" s="151"/>
      <c r="GAO63" s="152"/>
      <c r="GAP63" s="152"/>
      <c r="GAQ63" s="153"/>
      <c r="GAR63" s="154"/>
      <c r="GAS63" s="150"/>
      <c r="GAT63" s="151"/>
      <c r="GAU63" s="152"/>
      <c r="GAV63" s="152"/>
      <c r="GAW63" s="153"/>
      <c r="GAX63" s="154"/>
      <c r="GAY63" s="150"/>
      <c r="GAZ63" s="151"/>
      <c r="GBA63" s="152"/>
      <c r="GBB63" s="152"/>
      <c r="GBC63" s="153"/>
      <c r="GBD63" s="154"/>
      <c r="GBE63" s="150"/>
      <c r="GBF63" s="151"/>
      <c r="GBG63" s="152"/>
      <c r="GBH63" s="152"/>
      <c r="GBI63" s="153"/>
      <c r="GBJ63" s="154"/>
      <c r="GBK63" s="150"/>
      <c r="GBL63" s="151"/>
      <c r="GBM63" s="152"/>
      <c r="GBN63" s="152"/>
      <c r="GBO63" s="153"/>
      <c r="GBP63" s="154"/>
      <c r="GBQ63" s="150"/>
      <c r="GBR63" s="151"/>
      <c r="GBS63" s="152"/>
      <c r="GBT63" s="152"/>
      <c r="GBU63" s="153"/>
      <c r="GBV63" s="154"/>
      <c r="GBW63" s="150"/>
      <c r="GBX63" s="151"/>
      <c r="GBY63" s="152"/>
      <c r="GBZ63" s="152"/>
      <c r="GCA63" s="153"/>
      <c r="GCB63" s="154"/>
      <c r="GCC63" s="150"/>
      <c r="GCD63" s="151"/>
      <c r="GCE63" s="152"/>
      <c r="GCF63" s="152"/>
      <c r="GCG63" s="153"/>
      <c r="GCH63" s="154"/>
      <c r="GCI63" s="150"/>
      <c r="GCJ63" s="151"/>
      <c r="GCK63" s="152"/>
      <c r="GCL63" s="152"/>
      <c r="GCM63" s="153"/>
      <c r="GCN63" s="154"/>
      <c r="GCO63" s="150"/>
      <c r="GCP63" s="151"/>
      <c r="GCQ63" s="152"/>
      <c r="GCR63" s="152"/>
      <c r="GCS63" s="153"/>
      <c r="GCT63" s="154"/>
      <c r="GCU63" s="150"/>
      <c r="GCV63" s="151"/>
      <c r="GCW63" s="152"/>
      <c r="GCX63" s="152"/>
      <c r="GCY63" s="153"/>
      <c r="GCZ63" s="154"/>
      <c r="GDA63" s="150"/>
      <c r="GDB63" s="151"/>
      <c r="GDC63" s="152"/>
      <c r="GDD63" s="152"/>
      <c r="GDE63" s="153"/>
      <c r="GDF63" s="154"/>
      <c r="GDG63" s="150"/>
      <c r="GDH63" s="151"/>
      <c r="GDI63" s="152"/>
      <c r="GDJ63" s="152"/>
      <c r="GDK63" s="153"/>
      <c r="GDL63" s="154"/>
      <c r="GDM63" s="150"/>
      <c r="GDN63" s="151"/>
      <c r="GDO63" s="152"/>
      <c r="GDP63" s="152"/>
      <c r="GDQ63" s="153"/>
      <c r="GDR63" s="154"/>
      <c r="GDS63" s="150"/>
      <c r="GDT63" s="151"/>
      <c r="GDU63" s="152"/>
      <c r="GDV63" s="152"/>
      <c r="GDW63" s="153"/>
      <c r="GDX63" s="154"/>
      <c r="GDY63" s="150"/>
      <c r="GDZ63" s="151"/>
      <c r="GEA63" s="152"/>
      <c r="GEB63" s="152"/>
      <c r="GEC63" s="153"/>
      <c r="GED63" s="154"/>
      <c r="GEE63" s="150"/>
      <c r="GEF63" s="151"/>
      <c r="GEG63" s="152"/>
      <c r="GEH63" s="152"/>
      <c r="GEI63" s="153"/>
      <c r="GEJ63" s="154"/>
      <c r="GEK63" s="150"/>
      <c r="GEL63" s="151"/>
      <c r="GEM63" s="152"/>
      <c r="GEN63" s="152"/>
      <c r="GEO63" s="153"/>
      <c r="GEP63" s="154"/>
      <c r="GEQ63" s="150"/>
      <c r="GER63" s="151"/>
      <c r="GES63" s="152"/>
      <c r="GET63" s="152"/>
      <c r="GEU63" s="153"/>
      <c r="GEV63" s="154"/>
      <c r="GEW63" s="150"/>
      <c r="GEX63" s="151"/>
      <c r="GEY63" s="152"/>
      <c r="GEZ63" s="152"/>
      <c r="GFA63" s="153"/>
      <c r="GFB63" s="154"/>
      <c r="GFC63" s="150"/>
      <c r="GFD63" s="151"/>
      <c r="GFE63" s="152"/>
      <c r="GFF63" s="152"/>
      <c r="GFG63" s="153"/>
      <c r="GFH63" s="154"/>
      <c r="GFI63" s="150"/>
      <c r="GFJ63" s="151"/>
      <c r="GFK63" s="152"/>
      <c r="GFL63" s="152"/>
      <c r="GFM63" s="153"/>
      <c r="GFN63" s="154"/>
      <c r="GFO63" s="150"/>
      <c r="GFP63" s="151"/>
      <c r="GFQ63" s="152"/>
      <c r="GFR63" s="152"/>
      <c r="GFS63" s="153"/>
      <c r="GFT63" s="154"/>
      <c r="GFU63" s="150"/>
      <c r="GFV63" s="151"/>
      <c r="GFW63" s="152"/>
      <c r="GFX63" s="152"/>
      <c r="GFY63" s="153"/>
      <c r="GFZ63" s="154"/>
      <c r="GGA63" s="150"/>
      <c r="GGB63" s="151"/>
      <c r="GGC63" s="152"/>
      <c r="GGD63" s="152"/>
      <c r="GGE63" s="153"/>
      <c r="GGF63" s="154"/>
      <c r="GGG63" s="150"/>
      <c r="GGH63" s="151"/>
      <c r="GGI63" s="152"/>
      <c r="GGJ63" s="152"/>
      <c r="GGK63" s="153"/>
      <c r="GGL63" s="154"/>
      <c r="GGM63" s="150"/>
      <c r="GGN63" s="151"/>
      <c r="GGO63" s="152"/>
      <c r="GGP63" s="152"/>
      <c r="GGQ63" s="153"/>
      <c r="GGR63" s="154"/>
      <c r="GGS63" s="150"/>
      <c r="GGT63" s="151"/>
      <c r="GGU63" s="152"/>
      <c r="GGV63" s="152"/>
      <c r="GGW63" s="153"/>
      <c r="GGX63" s="154"/>
      <c r="GGY63" s="150"/>
      <c r="GGZ63" s="151"/>
      <c r="GHA63" s="152"/>
      <c r="GHB63" s="152"/>
      <c r="GHC63" s="153"/>
      <c r="GHD63" s="154"/>
      <c r="GHE63" s="150"/>
      <c r="GHF63" s="151"/>
      <c r="GHG63" s="152"/>
      <c r="GHH63" s="152"/>
      <c r="GHI63" s="153"/>
      <c r="GHJ63" s="154"/>
      <c r="GHK63" s="150"/>
      <c r="GHL63" s="151"/>
      <c r="GHM63" s="152"/>
      <c r="GHN63" s="152"/>
      <c r="GHO63" s="153"/>
      <c r="GHP63" s="154"/>
      <c r="GHQ63" s="150"/>
      <c r="GHR63" s="151"/>
      <c r="GHS63" s="152"/>
      <c r="GHT63" s="152"/>
      <c r="GHU63" s="153"/>
      <c r="GHV63" s="154"/>
      <c r="GHW63" s="150"/>
      <c r="GHX63" s="151"/>
      <c r="GHY63" s="152"/>
      <c r="GHZ63" s="152"/>
      <c r="GIA63" s="153"/>
      <c r="GIB63" s="154"/>
      <c r="GIC63" s="150"/>
      <c r="GID63" s="151"/>
      <c r="GIE63" s="152"/>
      <c r="GIF63" s="152"/>
      <c r="GIG63" s="153"/>
      <c r="GIH63" s="154"/>
      <c r="GII63" s="150"/>
      <c r="GIJ63" s="151"/>
      <c r="GIK63" s="152"/>
      <c r="GIL63" s="152"/>
      <c r="GIM63" s="153"/>
      <c r="GIN63" s="154"/>
      <c r="GIO63" s="150"/>
      <c r="GIP63" s="151"/>
      <c r="GIQ63" s="152"/>
      <c r="GIR63" s="152"/>
      <c r="GIS63" s="153"/>
      <c r="GIT63" s="154"/>
      <c r="GIU63" s="150"/>
      <c r="GIV63" s="151"/>
      <c r="GIW63" s="152"/>
      <c r="GIX63" s="152"/>
      <c r="GIY63" s="153"/>
      <c r="GIZ63" s="154"/>
      <c r="GJA63" s="150"/>
      <c r="GJB63" s="151"/>
      <c r="GJC63" s="152"/>
      <c r="GJD63" s="152"/>
      <c r="GJE63" s="153"/>
      <c r="GJF63" s="154"/>
      <c r="GJG63" s="150"/>
      <c r="GJH63" s="151"/>
      <c r="GJI63" s="152"/>
      <c r="GJJ63" s="152"/>
      <c r="GJK63" s="153"/>
      <c r="GJL63" s="154"/>
      <c r="GJM63" s="150"/>
      <c r="GJN63" s="151"/>
      <c r="GJO63" s="152"/>
      <c r="GJP63" s="152"/>
      <c r="GJQ63" s="153"/>
      <c r="GJR63" s="154"/>
      <c r="GJS63" s="150"/>
      <c r="GJT63" s="151"/>
      <c r="GJU63" s="152"/>
      <c r="GJV63" s="152"/>
      <c r="GJW63" s="153"/>
      <c r="GJX63" s="154"/>
      <c r="GJY63" s="150"/>
      <c r="GJZ63" s="151"/>
      <c r="GKA63" s="152"/>
      <c r="GKB63" s="152"/>
      <c r="GKC63" s="153"/>
      <c r="GKD63" s="154"/>
      <c r="GKE63" s="150"/>
      <c r="GKF63" s="151"/>
      <c r="GKG63" s="152"/>
      <c r="GKH63" s="152"/>
      <c r="GKI63" s="153"/>
      <c r="GKJ63" s="154"/>
      <c r="GKK63" s="150"/>
      <c r="GKL63" s="151"/>
      <c r="GKM63" s="152"/>
      <c r="GKN63" s="152"/>
      <c r="GKO63" s="153"/>
      <c r="GKP63" s="154"/>
      <c r="GKQ63" s="150"/>
      <c r="GKR63" s="151"/>
      <c r="GKS63" s="152"/>
      <c r="GKT63" s="152"/>
      <c r="GKU63" s="153"/>
      <c r="GKV63" s="154"/>
      <c r="GKW63" s="150"/>
      <c r="GKX63" s="151"/>
      <c r="GKY63" s="152"/>
      <c r="GKZ63" s="152"/>
      <c r="GLA63" s="153"/>
      <c r="GLB63" s="154"/>
      <c r="GLC63" s="150"/>
      <c r="GLD63" s="151"/>
      <c r="GLE63" s="152"/>
      <c r="GLF63" s="152"/>
      <c r="GLG63" s="153"/>
      <c r="GLH63" s="154"/>
      <c r="GLI63" s="150"/>
      <c r="GLJ63" s="151"/>
      <c r="GLK63" s="152"/>
      <c r="GLL63" s="152"/>
      <c r="GLM63" s="153"/>
      <c r="GLN63" s="154"/>
      <c r="GLO63" s="150"/>
      <c r="GLP63" s="151"/>
      <c r="GLQ63" s="152"/>
      <c r="GLR63" s="152"/>
      <c r="GLS63" s="153"/>
      <c r="GLT63" s="154"/>
      <c r="GLU63" s="150"/>
      <c r="GLV63" s="151"/>
      <c r="GLW63" s="152"/>
      <c r="GLX63" s="152"/>
      <c r="GLY63" s="153"/>
      <c r="GLZ63" s="154"/>
      <c r="GMA63" s="150"/>
      <c r="GMB63" s="151"/>
      <c r="GMC63" s="152"/>
      <c r="GMD63" s="152"/>
      <c r="GME63" s="153"/>
      <c r="GMF63" s="154"/>
      <c r="GMG63" s="150"/>
      <c r="GMH63" s="151"/>
      <c r="GMI63" s="152"/>
      <c r="GMJ63" s="152"/>
      <c r="GMK63" s="153"/>
      <c r="GML63" s="154"/>
      <c r="GMM63" s="150"/>
      <c r="GMN63" s="151"/>
      <c r="GMO63" s="152"/>
      <c r="GMP63" s="152"/>
      <c r="GMQ63" s="153"/>
      <c r="GMR63" s="154"/>
      <c r="GMS63" s="150"/>
      <c r="GMT63" s="151"/>
      <c r="GMU63" s="152"/>
      <c r="GMV63" s="152"/>
      <c r="GMW63" s="153"/>
      <c r="GMX63" s="154"/>
      <c r="GMY63" s="150"/>
      <c r="GMZ63" s="151"/>
      <c r="GNA63" s="152"/>
      <c r="GNB63" s="152"/>
      <c r="GNC63" s="153"/>
      <c r="GND63" s="154"/>
      <c r="GNE63" s="150"/>
      <c r="GNF63" s="151"/>
      <c r="GNG63" s="152"/>
      <c r="GNH63" s="152"/>
      <c r="GNI63" s="153"/>
      <c r="GNJ63" s="154"/>
      <c r="GNK63" s="150"/>
      <c r="GNL63" s="151"/>
      <c r="GNM63" s="152"/>
      <c r="GNN63" s="152"/>
      <c r="GNO63" s="153"/>
      <c r="GNP63" s="154"/>
      <c r="GNQ63" s="150"/>
      <c r="GNR63" s="151"/>
      <c r="GNS63" s="152"/>
      <c r="GNT63" s="152"/>
      <c r="GNU63" s="153"/>
      <c r="GNV63" s="154"/>
      <c r="GNW63" s="150"/>
      <c r="GNX63" s="151"/>
      <c r="GNY63" s="152"/>
      <c r="GNZ63" s="152"/>
      <c r="GOA63" s="153"/>
      <c r="GOB63" s="154"/>
      <c r="GOC63" s="150"/>
      <c r="GOD63" s="151"/>
      <c r="GOE63" s="152"/>
      <c r="GOF63" s="152"/>
      <c r="GOG63" s="153"/>
      <c r="GOH63" s="154"/>
      <c r="GOI63" s="150"/>
      <c r="GOJ63" s="151"/>
      <c r="GOK63" s="152"/>
      <c r="GOL63" s="152"/>
      <c r="GOM63" s="153"/>
      <c r="GON63" s="154"/>
      <c r="GOO63" s="150"/>
      <c r="GOP63" s="151"/>
      <c r="GOQ63" s="152"/>
      <c r="GOR63" s="152"/>
      <c r="GOS63" s="153"/>
      <c r="GOT63" s="154"/>
      <c r="GOU63" s="150"/>
      <c r="GOV63" s="151"/>
      <c r="GOW63" s="152"/>
      <c r="GOX63" s="152"/>
      <c r="GOY63" s="153"/>
      <c r="GOZ63" s="154"/>
      <c r="GPA63" s="150"/>
      <c r="GPB63" s="151"/>
      <c r="GPC63" s="152"/>
      <c r="GPD63" s="152"/>
      <c r="GPE63" s="153"/>
      <c r="GPF63" s="154"/>
      <c r="GPG63" s="150"/>
      <c r="GPH63" s="151"/>
      <c r="GPI63" s="152"/>
      <c r="GPJ63" s="152"/>
      <c r="GPK63" s="153"/>
      <c r="GPL63" s="154"/>
      <c r="GPM63" s="150"/>
      <c r="GPN63" s="151"/>
      <c r="GPO63" s="152"/>
      <c r="GPP63" s="152"/>
      <c r="GPQ63" s="153"/>
      <c r="GPR63" s="154"/>
      <c r="GPS63" s="150"/>
      <c r="GPT63" s="151"/>
      <c r="GPU63" s="152"/>
      <c r="GPV63" s="152"/>
      <c r="GPW63" s="153"/>
      <c r="GPX63" s="154"/>
      <c r="GPY63" s="150"/>
      <c r="GPZ63" s="151"/>
      <c r="GQA63" s="152"/>
      <c r="GQB63" s="152"/>
      <c r="GQC63" s="153"/>
      <c r="GQD63" s="154"/>
      <c r="GQE63" s="150"/>
      <c r="GQF63" s="151"/>
      <c r="GQG63" s="152"/>
      <c r="GQH63" s="152"/>
      <c r="GQI63" s="153"/>
      <c r="GQJ63" s="154"/>
      <c r="GQK63" s="150"/>
      <c r="GQL63" s="151"/>
      <c r="GQM63" s="152"/>
      <c r="GQN63" s="152"/>
      <c r="GQO63" s="153"/>
      <c r="GQP63" s="154"/>
      <c r="GQQ63" s="150"/>
      <c r="GQR63" s="151"/>
      <c r="GQS63" s="152"/>
      <c r="GQT63" s="152"/>
      <c r="GQU63" s="153"/>
      <c r="GQV63" s="154"/>
      <c r="GQW63" s="150"/>
      <c r="GQX63" s="151"/>
      <c r="GQY63" s="152"/>
      <c r="GQZ63" s="152"/>
      <c r="GRA63" s="153"/>
      <c r="GRB63" s="154"/>
      <c r="GRC63" s="150"/>
      <c r="GRD63" s="151"/>
      <c r="GRE63" s="152"/>
      <c r="GRF63" s="152"/>
      <c r="GRG63" s="153"/>
      <c r="GRH63" s="154"/>
      <c r="GRI63" s="150"/>
      <c r="GRJ63" s="151"/>
      <c r="GRK63" s="152"/>
      <c r="GRL63" s="152"/>
      <c r="GRM63" s="153"/>
      <c r="GRN63" s="154"/>
      <c r="GRO63" s="150"/>
      <c r="GRP63" s="151"/>
      <c r="GRQ63" s="152"/>
      <c r="GRR63" s="152"/>
      <c r="GRS63" s="153"/>
      <c r="GRT63" s="154"/>
      <c r="GRU63" s="150"/>
      <c r="GRV63" s="151"/>
      <c r="GRW63" s="152"/>
      <c r="GRX63" s="152"/>
      <c r="GRY63" s="153"/>
      <c r="GRZ63" s="154"/>
      <c r="GSA63" s="150"/>
      <c r="GSB63" s="151"/>
      <c r="GSC63" s="152"/>
      <c r="GSD63" s="152"/>
      <c r="GSE63" s="153"/>
      <c r="GSF63" s="154"/>
      <c r="GSG63" s="150"/>
      <c r="GSH63" s="151"/>
      <c r="GSI63" s="152"/>
      <c r="GSJ63" s="152"/>
      <c r="GSK63" s="153"/>
      <c r="GSL63" s="154"/>
      <c r="GSM63" s="150"/>
      <c r="GSN63" s="151"/>
      <c r="GSO63" s="152"/>
      <c r="GSP63" s="152"/>
      <c r="GSQ63" s="153"/>
      <c r="GSR63" s="154"/>
      <c r="GSS63" s="150"/>
      <c r="GST63" s="151"/>
      <c r="GSU63" s="152"/>
      <c r="GSV63" s="152"/>
      <c r="GSW63" s="153"/>
      <c r="GSX63" s="154"/>
      <c r="GSY63" s="150"/>
      <c r="GSZ63" s="151"/>
      <c r="GTA63" s="152"/>
      <c r="GTB63" s="152"/>
      <c r="GTC63" s="153"/>
      <c r="GTD63" s="154"/>
      <c r="GTE63" s="150"/>
      <c r="GTF63" s="151"/>
      <c r="GTG63" s="152"/>
      <c r="GTH63" s="152"/>
      <c r="GTI63" s="153"/>
      <c r="GTJ63" s="154"/>
      <c r="GTK63" s="150"/>
      <c r="GTL63" s="151"/>
      <c r="GTM63" s="152"/>
      <c r="GTN63" s="152"/>
      <c r="GTO63" s="153"/>
      <c r="GTP63" s="154"/>
      <c r="GTQ63" s="150"/>
      <c r="GTR63" s="151"/>
      <c r="GTS63" s="152"/>
      <c r="GTT63" s="152"/>
      <c r="GTU63" s="153"/>
      <c r="GTV63" s="154"/>
      <c r="GTW63" s="150"/>
      <c r="GTX63" s="151"/>
      <c r="GTY63" s="152"/>
      <c r="GTZ63" s="152"/>
      <c r="GUA63" s="153"/>
      <c r="GUB63" s="154"/>
      <c r="GUC63" s="150"/>
      <c r="GUD63" s="151"/>
      <c r="GUE63" s="152"/>
      <c r="GUF63" s="152"/>
      <c r="GUG63" s="153"/>
      <c r="GUH63" s="154"/>
      <c r="GUI63" s="150"/>
      <c r="GUJ63" s="151"/>
      <c r="GUK63" s="152"/>
      <c r="GUL63" s="152"/>
      <c r="GUM63" s="153"/>
      <c r="GUN63" s="154"/>
      <c r="GUO63" s="150"/>
      <c r="GUP63" s="151"/>
      <c r="GUQ63" s="152"/>
      <c r="GUR63" s="152"/>
      <c r="GUS63" s="153"/>
      <c r="GUT63" s="154"/>
      <c r="GUU63" s="150"/>
      <c r="GUV63" s="151"/>
      <c r="GUW63" s="152"/>
      <c r="GUX63" s="152"/>
      <c r="GUY63" s="153"/>
      <c r="GUZ63" s="154"/>
      <c r="GVA63" s="150"/>
      <c r="GVB63" s="151"/>
      <c r="GVC63" s="152"/>
      <c r="GVD63" s="152"/>
      <c r="GVE63" s="153"/>
      <c r="GVF63" s="154"/>
      <c r="GVG63" s="150"/>
      <c r="GVH63" s="151"/>
      <c r="GVI63" s="152"/>
      <c r="GVJ63" s="152"/>
      <c r="GVK63" s="153"/>
      <c r="GVL63" s="154"/>
      <c r="GVM63" s="150"/>
      <c r="GVN63" s="151"/>
      <c r="GVO63" s="152"/>
      <c r="GVP63" s="152"/>
      <c r="GVQ63" s="153"/>
      <c r="GVR63" s="154"/>
      <c r="GVS63" s="150"/>
      <c r="GVT63" s="151"/>
      <c r="GVU63" s="152"/>
      <c r="GVV63" s="152"/>
      <c r="GVW63" s="153"/>
      <c r="GVX63" s="154"/>
      <c r="GVY63" s="150"/>
      <c r="GVZ63" s="151"/>
      <c r="GWA63" s="152"/>
      <c r="GWB63" s="152"/>
      <c r="GWC63" s="153"/>
      <c r="GWD63" s="154"/>
      <c r="GWE63" s="150"/>
      <c r="GWF63" s="151"/>
      <c r="GWG63" s="152"/>
      <c r="GWH63" s="152"/>
      <c r="GWI63" s="153"/>
      <c r="GWJ63" s="154"/>
      <c r="GWK63" s="150"/>
      <c r="GWL63" s="151"/>
      <c r="GWM63" s="152"/>
      <c r="GWN63" s="152"/>
      <c r="GWO63" s="153"/>
      <c r="GWP63" s="154"/>
      <c r="GWQ63" s="150"/>
      <c r="GWR63" s="151"/>
      <c r="GWS63" s="152"/>
      <c r="GWT63" s="152"/>
      <c r="GWU63" s="153"/>
      <c r="GWV63" s="154"/>
      <c r="GWW63" s="150"/>
      <c r="GWX63" s="151"/>
      <c r="GWY63" s="152"/>
      <c r="GWZ63" s="152"/>
      <c r="GXA63" s="153"/>
      <c r="GXB63" s="154"/>
      <c r="GXC63" s="150"/>
      <c r="GXD63" s="151"/>
      <c r="GXE63" s="152"/>
      <c r="GXF63" s="152"/>
      <c r="GXG63" s="153"/>
      <c r="GXH63" s="154"/>
      <c r="GXI63" s="150"/>
      <c r="GXJ63" s="151"/>
      <c r="GXK63" s="152"/>
      <c r="GXL63" s="152"/>
      <c r="GXM63" s="153"/>
      <c r="GXN63" s="154"/>
      <c r="GXO63" s="150"/>
      <c r="GXP63" s="151"/>
      <c r="GXQ63" s="152"/>
      <c r="GXR63" s="152"/>
      <c r="GXS63" s="153"/>
      <c r="GXT63" s="154"/>
      <c r="GXU63" s="150"/>
      <c r="GXV63" s="151"/>
      <c r="GXW63" s="152"/>
      <c r="GXX63" s="152"/>
      <c r="GXY63" s="153"/>
      <c r="GXZ63" s="154"/>
      <c r="GYA63" s="150"/>
      <c r="GYB63" s="151"/>
      <c r="GYC63" s="152"/>
      <c r="GYD63" s="152"/>
      <c r="GYE63" s="153"/>
      <c r="GYF63" s="154"/>
      <c r="GYG63" s="150"/>
      <c r="GYH63" s="151"/>
      <c r="GYI63" s="152"/>
      <c r="GYJ63" s="152"/>
      <c r="GYK63" s="153"/>
      <c r="GYL63" s="154"/>
      <c r="GYM63" s="150"/>
      <c r="GYN63" s="151"/>
      <c r="GYO63" s="152"/>
      <c r="GYP63" s="152"/>
      <c r="GYQ63" s="153"/>
      <c r="GYR63" s="154"/>
      <c r="GYS63" s="150"/>
      <c r="GYT63" s="151"/>
      <c r="GYU63" s="152"/>
      <c r="GYV63" s="152"/>
      <c r="GYW63" s="153"/>
      <c r="GYX63" s="154"/>
      <c r="GYY63" s="150"/>
      <c r="GYZ63" s="151"/>
      <c r="GZA63" s="152"/>
      <c r="GZB63" s="152"/>
      <c r="GZC63" s="153"/>
      <c r="GZD63" s="154"/>
      <c r="GZE63" s="150"/>
      <c r="GZF63" s="151"/>
      <c r="GZG63" s="152"/>
      <c r="GZH63" s="152"/>
      <c r="GZI63" s="153"/>
      <c r="GZJ63" s="154"/>
      <c r="GZK63" s="150"/>
      <c r="GZL63" s="151"/>
      <c r="GZM63" s="152"/>
      <c r="GZN63" s="152"/>
      <c r="GZO63" s="153"/>
      <c r="GZP63" s="154"/>
      <c r="GZQ63" s="150"/>
      <c r="GZR63" s="151"/>
      <c r="GZS63" s="152"/>
      <c r="GZT63" s="152"/>
      <c r="GZU63" s="153"/>
      <c r="GZV63" s="154"/>
      <c r="GZW63" s="150"/>
      <c r="GZX63" s="151"/>
      <c r="GZY63" s="152"/>
      <c r="GZZ63" s="152"/>
      <c r="HAA63" s="153"/>
      <c r="HAB63" s="154"/>
      <c r="HAC63" s="150"/>
      <c r="HAD63" s="151"/>
      <c r="HAE63" s="152"/>
      <c r="HAF63" s="152"/>
      <c r="HAG63" s="153"/>
      <c r="HAH63" s="154"/>
      <c r="HAI63" s="150"/>
      <c r="HAJ63" s="151"/>
      <c r="HAK63" s="152"/>
      <c r="HAL63" s="152"/>
      <c r="HAM63" s="153"/>
      <c r="HAN63" s="154"/>
      <c r="HAO63" s="150"/>
      <c r="HAP63" s="151"/>
      <c r="HAQ63" s="152"/>
      <c r="HAR63" s="152"/>
      <c r="HAS63" s="153"/>
      <c r="HAT63" s="154"/>
      <c r="HAU63" s="150"/>
      <c r="HAV63" s="151"/>
      <c r="HAW63" s="152"/>
      <c r="HAX63" s="152"/>
      <c r="HAY63" s="153"/>
      <c r="HAZ63" s="154"/>
      <c r="HBA63" s="150"/>
      <c r="HBB63" s="151"/>
      <c r="HBC63" s="152"/>
      <c r="HBD63" s="152"/>
      <c r="HBE63" s="153"/>
      <c r="HBF63" s="154"/>
      <c r="HBG63" s="150"/>
      <c r="HBH63" s="151"/>
      <c r="HBI63" s="152"/>
      <c r="HBJ63" s="152"/>
      <c r="HBK63" s="153"/>
      <c r="HBL63" s="154"/>
      <c r="HBM63" s="150"/>
      <c r="HBN63" s="151"/>
      <c r="HBO63" s="152"/>
      <c r="HBP63" s="152"/>
      <c r="HBQ63" s="153"/>
      <c r="HBR63" s="154"/>
      <c r="HBS63" s="150"/>
      <c r="HBT63" s="151"/>
      <c r="HBU63" s="152"/>
      <c r="HBV63" s="152"/>
      <c r="HBW63" s="153"/>
      <c r="HBX63" s="154"/>
      <c r="HBY63" s="150"/>
      <c r="HBZ63" s="151"/>
      <c r="HCA63" s="152"/>
      <c r="HCB63" s="152"/>
      <c r="HCC63" s="153"/>
      <c r="HCD63" s="154"/>
      <c r="HCE63" s="150"/>
      <c r="HCF63" s="151"/>
      <c r="HCG63" s="152"/>
      <c r="HCH63" s="152"/>
      <c r="HCI63" s="153"/>
      <c r="HCJ63" s="154"/>
      <c r="HCK63" s="150"/>
      <c r="HCL63" s="151"/>
      <c r="HCM63" s="152"/>
      <c r="HCN63" s="152"/>
      <c r="HCO63" s="153"/>
      <c r="HCP63" s="154"/>
      <c r="HCQ63" s="150"/>
      <c r="HCR63" s="151"/>
      <c r="HCS63" s="152"/>
      <c r="HCT63" s="152"/>
      <c r="HCU63" s="153"/>
      <c r="HCV63" s="154"/>
      <c r="HCW63" s="150"/>
      <c r="HCX63" s="151"/>
      <c r="HCY63" s="152"/>
      <c r="HCZ63" s="152"/>
      <c r="HDA63" s="153"/>
      <c r="HDB63" s="154"/>
      <c r="HDC63" s="150"/>
      <c r="HDD63" s="151"/>
      <c r="HDE63" s="152"/>
      <c r="HDF63" s="152"/>
      <c r="HDG63" s="153"/>
      <c r="HDH63" s="154"/>
      <c r="HDI63" s="150"/>
      <c r="HDJ63" s="151"/>
      <c r="HDK63" s="152"/>
      <c r="HDL63" s="152"/>
      <c r="HDM63" s="153"/>
      <c r="HDN63" s="154"/>
      <c r="HDO63" s="150"/>
      <c r="HDP63" s="151"/>
      <c r="HDQ63" s="152"/>
      <c r="HDR63" s="152"/>
      <c r="HDS63" s="153"/>
      <c r="HDT63" s="154"/>
      <c r="HDU63" s="150"/>
      <c r="HDV63" s="151"/>
      <c r="HDW63" s="152"/>
      <c r="HDX63" s="152"/>
      <c r="HDY63" s="153"/>
      <c r="HDZ63" s="154"/>
      <c r="HEA63" s="150"/>
      <c r="HEB63" s="151"/>
      <c r="HEC63" s="152"/>
      <c r="HED63" s="152"/>
      <c r="HEE63" s="153"/>
      <c r="HEF63" s="154"/>
      <c r="HEG63" s="150"/>
      <c r="HEH63" s="151"/>
      <c r="HEI63" s="152"/>
      <c r="HEJ63" s="152"/>
      <c r="HEK63" s="153"/>
      <c r="HEL63" s="154"/>
      <c r="HEM63" s="150"/>
      <c r="HEN63" s="151"/>
      <c r="HEO63" s="152"/>
      <c r="HEP63" s="152"/>
      <c r="HEQ63" s="153"/>
      <c r="HER63" s="154"/>
      <c r="HES63" s="150"/>
      <c r="HET63" s="151"/>
      <c r="HEU63" s="152"/>
      <c r="HEV63" s="152"/>
      <c r="HEW63" s="153"/>
      <c r="HEX63" s="154"/>
      <c r="HEY63" s="150"/>
      <c r="HEZ63" s="151"/>
      <c r="HFA63" s="152"/>
      <c r="HFB63" s="152"/>
      <c r="HFC63" s="153"/>
      <c r="HFD63" s="154"/>
      <c r="HFE63" s="150"/>
      <c r="HFF63" s="151"/>
      <c r="HFG63" s="152"/>
      <c r="HFH63" s="152"/>
      <c r="HFI63" s="153"/>
      <c r="HFJ63" s="154"/>
      <c r="HFK63" s="150"/>
      <c r="HFL63" s="151"/>
      <c r="HFM63" s="152"/>
      <c r="HFN63" s="152"/>
      <c r="HFO63" s="153"/>
      <c r="HFP63" s="154"/>
      <c r="HFQ63" s="150"/>
      <c r="HFR63" s="151"/>
      <c r="HFS63" s="152"/>
      <c r="HFT63" s="152"/>
      <c r="HFU63" s="153"/>
      <c r="HFV63" s="154"/>
      <c r="HFW63" s="150"/>
      <c r="HFX63" s="151"/>
      <c r="HFY63" s="152"/>
      <c r="HFZ63" s="152"/>
      <c r="HGA63" s="153"/>
      <c r="HGB63" s="154"/>
      <c r="HGC63" s="150"/>
      <c r="HGD63" s="151"/>
      <c r="HGE63" s="152"/>
      <c r="HGF63" s="152"/>
      <c r="HGG63" s="153"/>
      <c r="HGH63" s="154"/>
      <c r="HGI63" s="150"/>
      <c r="HGJ63" s="151"/>
      <c r="HGK63" s="152"/>
      <c r="HGL63" s="152"/>
      <c r="HGM63" s="153"/>
      <c r="HGN63" s="154"/>
      <c r="HGO63" s="150"/>
      <c r="HGP63" s="151"/>
      <c r="HGQ63" s="152"/>
      <c r="HGR63" s="152"/>
      <c r="HGS63" s="153"/>
      <c r="HGT63" s="154"/>
      <c r="HGU63" s="150"/>
      <c r="HGV63" s="151"/>
      <c r="HGW63" s="152"/>
      <c r="HGX63" s="152"/>
      <c r="HGY63" s="153"/>
      <c r="HGZ63" s="154"/>
      <c r="HHA63" s="150"/>
      <c r="HHB63" s="151"/>
      <c r="HHC63" s="152"/>
      <c r="HHD63" s="152"/>
      <c r="HHE63" s="153"/>
      <c r="HHF63" s="154"/>
      <c r="HHG63" s="150"/>
      <c r="HHH63" s="151"/>
      <c r="HHI63" s="152"/>
      <c r="HHJ63" s="152"/>
      <c r="HHK63" s="153"/>
      <c r="HHL63" s="154"/>
      <c r="HHM63" s="150"/>
      <c r="HHN63" s="151"/>
      <c r="HHO63" s="152"/>
      <c r="HHP63" s="152"/>
      <c r="HHQ63" s="153"/>
      <c r="HHR63" s="154"/>
      <c r="HHS63" s="150"/>
      <c r="HHT63" s="151"/>
      <c r="HHU63" s="152"/>
      <c r="HHV63" s="152"/>
      <c r="HHW63" s="153"/>
      <c r="HHX63" s="154"/>
      <c r="HHY63" s="150"/>
      <c r="HHZ63" s="151"/>
      <c r="HIA63" s="152"/>
      <c r="HIB63" s="152"/>
      <c r="HIC63" s="153"/>
      <c r="HID63" s="154"/>
      <c r="HIE63" s="150"/>
      <c r="HIF63" s="151"/>
      <c r="HIG63" s="152"/>
      <c r="HIH63" s="152"/>
      <c r="HII63" s="153"/>
      <c r="HIJ63" s="154"/>
      <c r="HIK63" s="150"/>
      <c r="HIL63" s="151"/>
      <c r="HIM63" s="152"/>
      <c r="HIN63" s="152"/>
      <c r="HIO63" s="153"/>
      <c r="HIP63" s="154"/>
      <c r="HIQ63" s="150"/>
      <c r="HIR63" s="151"/>
      <c r="HIS63" s="152"/>
      <c r="HIT63" s="152"/>
      <c r="HIU63" s="153"/>
      <c r="HIV63" s="154"/>
      <c r="HIW63" s="150"/>
      <c r="HIX63" s="151"/>
      <c r="HIY63" s="152"/>
      <c r="HIZ63" s="152"/>
      <c r="HJA63" s="153"/>
      <c r="HJB63" s="154"/>
      <c r="HJC63" s="150"/>
      <c r="HJD63" s="151"/>
      <c r="HJE63" s="152"/>
      <c r="HJF63" s="152"/>
      <c r="HJG63" s="153"/>
      <c r="HJH63" s="154"/>
      <c r="HJI63" s="150"/>
      <c r="HJJ63" s="151"/>
      <c r="HJK63" s="152"/>
      <c r="HJL63" s="152"/>
      <c r="HJM63" s="153"/>
      <c r="HJN63" s="154"/>
      <c r="HJO63" s="150"/>
      <c r="HJP63" s="151"/>
      <c r="HJQ63" s="152"/>
      <c r="HJR63" s="152"/>
      <c r="HJS63" s="153"/>
      <c r="HJT63" s="154"/>
      <c r="HJU63" s="150"/>
      <c r="HJV63" s="151"/>
      <c r="HJW63" s="152"/>
      <c r="HJX63" s="152"/>
      <c r="HJY63" s="153"/>
      <c r="HJZ63" s="154"/>
      <c r="HKA63" s="150"/>
      <c r="HKB63" s="151"/>
      <c r="HKC63" s="152"/>
      <c r="HKD63" s="152"/>
      <c r="HKE63" s="153"/>
      <c r="HKF63" s="154"/>
      <c r="HKG63" s="150"/>
      <c r="HKH63" s="151"/>
      <c r="HKI63" s="152"/>
      <c r="HKJ63" s="152"/>
      <c r="HKK63" s="153"/>
      <c r="HKL63" s="154"/>
      <c r="HKM63" s="150"/>
      <c r="HKN63" s="151"/>
      <c r="HKO63" s="152"/>
      <c r="HKP63" s="152"/>
      <c r="HKQ63" s="153"/>
      <c r="HKR63" s="154"/>
      <c r="HKS63" s="150"/>
      <c r="HKT63" s="151"/>
      <c r="HKU63" s="152"/>
      <c r="HKV63" s="152"/>
      <c r="HKW63" s="153"/>
      <c r="HKX63" s="154"/>
      <c r="HKY63" s="150"/>
      <c r="HKZ63" s="151"/>
      <c r="HLA63" s="152"/>
      <c r="HLB63" s="152"/>
      <c r="HLC63" s="153"/>
      <c r="HLD63" s="154"/>
      <c r="HLE63" s="150"/>
      <c r="HLF63" s="151"/>
      <c r="HLG63" s="152"/>
      <c r="HLH63" s="152"/>
      <c r="HLI63" s="153"/>
      <c r="HLJ63" s="154"/>
      <c r="HLK63" s="150"/>
      <c r="HLL63" s="151"/>
      <c r="HLM63" s="152"/>
      <c r="HLN63" s="152"/>
      <c r="HLO63" s="153"/>
      <c r="HLP63" s="154"/>
      <c r="HLQ63" s="150"/>
      <c r="HLR63" s="151"/>
      <c r="HLS63" s="152"/>
      <c r="HLT63" s="152"/>
      <c r="HLU63" s="153"/>
      <c r="HLV63" s="154"/>
      <c r="HLW63" s="150"/>
      <c r="HLX63" s="151"/>
      <c r="HLY63" s="152"/>
      <c r="HLZ63" s="152"/>
      <c r="HMA63" s="153"/>
      <c r="HMB63" s="154"/>
      <c r="HMC63" s="150"/>
      <c r="HMD63" s="151"/>
      <c r="HME63" s="152"/>
      <c r="HMF63" s="152"/>
      <c r="HMG63" s="153"/>
      <c r="HMH63" s="154"/>
      <c r="HMI63" s="150"/>
      <c r="HMJ63" s="151"/>
      <c r="HMK63" s="152"/>
      <c r="HML63" s="152"/>
      <c r="HMM63" s="153"/>
      <c r="HMN63" s="154"/>
      <c r="HMO63" s="150"/>
      <c r="HMP63" s="151"/>
      <c r="HMQ63" s="152"/>
      <c r="HMR63" s="152"/>
      <c r="HMS63" s="153"/>
      <c r="HMT63" s="154"/>
      <c r="HMU63" s="150"/>
      <c r="HMV63" s="151"/>
      <c r="HMW63" s="152"/>
      <c r="HMX63" s="152"/>
      <c r="HMY63" s="153"/>
      <c r="HMZ63" s="154"/>
      <c r="HNA63" s="150"/>
      <c r="HNB63" s="151"/>
      <c r="HNC63" s="152"/>
      <c r="HND63" s="152"/>
      <c r="HNE63" s="153"/>
      <c r="HNF63" s="154"/>
      <c r="HNG63" s="150"/>
      <c r="HNH63" s="151"/>
      <c r="HNI63" s="152"/>
      <c r="HNJ63" s="152"/>
      <c r="HNK63" s="153"/>
      <c r="HNL63" s="154"/>
      <c r="HNM63" s="150"/>
      <c r="HNN63" s="151"/>
      <c r="HNO63" s="152"/>
      <c r="HNP63" s="152"/>
      <c r="HNQ63" s="153"/>
      <c r="HNR63" s="154"/>
      <c r="HNS63" s="150"/>
      <c r="HNT63" s="151"/>
      <c r="HNU63" s="152"/>
      <c r="HNV63" s="152"/>
      <c r="HNW63" s="153"/>
      <c r="HNX63" s="154"/>
      <c r="HNY63" s="150"/>
      <c r="HNZ63" s="151"/>
      <c r="HOA63" s="152"/>
      <c r="HOB63" s="152"/>
      <c r="HOC63" s="153"/>
      <c r="HOD63" s="154"/>
      <c r="HOE63" s="150"/>
      <c r="HOF63" s="151"/>
      <c r="HOG63" s="152"/>
      <c r="HOH63" s="152"/>
      <c r="HOI63" s="153"/>
      <c r="HOJ63" s="154"/>
      <c r="HOK63" s="150"/>
      <c r="HOL63" s="151"/>
      <c r="HOM63" s="152"/>
      <c r="HON63" s="152"/>
      <c r="HOO63" s="153"/>
      <c r="HOP63" s="154"/>
      <c r="HOQ63" s="150"/>
      <c r="HOR63" s="151"/>
      <c r="HOS63" s="152"/>
      <c r="HOT63" s="152"/>
      <c r="HOU63" s="153"/>
      <c r="HOV63" s="154"/>
      <c r="HOW63" s="150"/>
      <c r="HOX63" s="151"/>
      <c r="HOY63" s="152"/>
      <c r="HOZ63" s="152"/>
      <c r="HPA63" s="153"/>
      <c r="HPB63" s="154"/>
      <c r="HPC63" s="150"/>
      <c r="HPD63" s="151"/>
      <c r="HPE63" s="152"/>
      <c r="HPF63" s="152"/>
      <c r="HPG63" s="153"/>
      <c r="HPH63" s="154"/>
      <c r="HPI63" s="150"/>
      <c r="HPJ63" s="151"/>
      <c r="HPK63" s="152"/>
      <c r="HPL63" s="152"/>
      <c r="HPM63" s="153"/>
      <c r="HPN63" s="154"/>
      <c r="HPO63" s="150"/>
      <c r="HPP63" s="151"/>
      <c r="HPQ63" s="152"/>
      <c r="HPR63" s="152"/>
      <c r="HPS63" s="153"/>
      <c r="HPT63" s="154"/>
      <c r="HPU63" s="150"/>
      <c r="HPV63" s="151"/>
      <c r="HPW63" s="152"/>
      <c r="HPX63" s="152"/>
      <c r="HPY63" s="153"/>
      <c r="HPZ63" s="154"/>
      <c r="HQA63" s="150"/>
      <c r="HQB63" s="151"/>
      <c r="HQC63" s="152"/>
      <c r="HQD63" s="152"/>
      <c r="HQE63" s="153"/>
      <c r="HQF63" s="154"/>
      <c r="HQG63" s="150"/>
      <c r="HQH63" s="151"/>
      <c r="HQI63" s="152"/>
      <c r="HQJ63" s="152"/>
      <c r="HQK63" s="153"/>
      <c r="HQL63" s="154"/>
      <c r="HQM63" s="150"/>
      <c r="HQN63" s="151"/>
      <c r="HQO63" s="152"/>
      <c r="HQP63" s="152"/>
      <c r="HQQ63" s="153"/>
      <c r="HQR63" s="154"/>
      <c r="HQS63" s="150"/>
      <c r="HQT63" s="151"/>
      <c r="HQU63" s="152"/>
      <c r="HQV63" s="152"/>
      <c r="HQW63" s="153"/>
      <c r="HQX63" s="154"/>
      <c r="HQY63" s="150"/>
      <c r="HQZ63" s="151"/>
      <c r="HRA63" s="152"/>
      <c r="HRB63" s="152"/>
      <c r="HRC63" s="153"/>
      <c r="HRD63" s="154"/>
      <c r="HRE63" s="150"/>
      <c r="HRF63" s="151"/>
      <c r="HRG63" s="152"/>
      <c r="HRH63" s="152"/>
      <c r="HRI63" s="153"/>
      <c r="HRJ63" s="154"/>
      <c r="HRK63" s="150"/>
      <c r="HRL63" s="151"/>
      <c r="HRM63" s="152"/>
      <c r="HRN63" s="152"/>
      <c r="HRO63" s="153"/>
      <c r="HRP63" s="154"/>
      <c r="HRQ63" s="150"/>
      <c r="HRR63" s="151"/>
      <c r="HRS63" s="152"/>
      <c r="HRT63" s="152"/>
      <c r="HRU63" s="153"/>
      <c r="HRV63" s="154"/>
      <c r="HRW63" s="150"/>
      <c r="HRX63" s="151"/>
      <c r="HRY63" s="152"/>
      <c r="HRZ63" s="152"/>
      <c r="HSA63" s="153"/>
      <c r="HSB63" s="154"/>
      <c r="HSC63" s="150"/>
      <c r="HSD63" s="151"/>
      <c r="HSE63" s="152"/>
      <c r="HSF63" s="152"/>
      <c r="HSG63" s="153"/>
      <c r="HSH63" s="154"/>
      <c r="HSI63" s="150"/>
      <c r="HSJ63" s="151"/>
      <c r="HSK63" s="152"/>
      <c r="HSL63" s="152"/>
      <c r="HSM63" s="153"/>
      <c r="HSN63" s="154"/>
      <c r="HSO63" s="150"/>
      <c r="HSP63" s="151"/>
      <c r="HSQ63" s="152"/>
      <c r="HSR63" s="152"/>
      <c r="HSS63" s="153"/>
      <c r="HST63" s="154"/>
      <c r="HSU63" s="150"/>
      <c r="HSV63" s="151"/>
      <c r="HSW63" s="152"/>
      <c r="HSX63" s="152"/>
      <c r="HSY63" s="153"/>
      <c r="HSZ63" s="154"/>
      <c r="HTA63" s="150"/>
      <c r="HTB63" s="151"/>
      <c r="HTC63" s="152"/>
      <c r="HTD63" s="152"/>
      <c r="HTE63" s="153"/>
      <c r="HTF63" s="154"/>
      <c r="HTG63" s="150"/>
      <c r="HTH63" s="151"/>
      <c r="HTI63" s="152"/>
      <c r="HTJ63" s="152"/>
      <c r="HTK63" s="153"/>
      <c r="HTL63" s="154"/>
      <c r="HTM63" s="150"/>
      <c r="HTN63" s="151"/>
      <c r="HTO63" s="152"/>
      <c r="HTP63" s="152"/>
      <c r="HTQ63" s="153"/>
      <c r="HTR63" s="154"/>
      <c r="HTS63" s="150"/>
      <c r="HTT63" s="151"/>
      <c r="HTU63" s="152"/>
      <c r="HTV63" s="152"/>
      <c r="HTW63" s="153"/>
      <c r="HTX63" s="154"/>
      <c r="HTY63" s="150"/>
      <c r="HTZ63" s="151"/>
      <c r="HUA63" s="152"/>
      <c r="HUB63" s="152"/>
      <c r="HUC63" s="153"/>
      <c r="HUD63" s="154"/>
      <c r="HUE63" s="150"/>
      <c r="HUF63" s="151"/>
      <c r="HUG63" s="152"/>
      <c r="HUH63" s="152"/>
      <c r="HUI63" s="153"/>
      <c r="HUJ63" s="154"/>
      <c r="HUK63" s="150"/>
      <c r="HUL63" s="151"/>
      <c r="HUM63" s="152"/>
      <c r="HUN63" s="152"/>
      <c r="HUO63" s="153"/>
      <c r="HUP63" s="154"/>
      <c r="HUQ63" s="150"/>
      <c r="HUR63" s="151"/>
      <c r="HUS63" s="152"/>
      <c r="HUT63" s="152"/>
      <c r="HUU63" s="153"/>
      <c r="HUV63" s="154"/>
      <c r="HUW63" s="150"/>
      <c r="HUX63" s="151"/>
      <c r="HUY63" s="152"/>
      <c r="HUZ63" s="152"/>
      <c r="HVA63" s="153"/>
      <c r="HVB63" s="154"/>
      <c r="HVC63" s="150"/>
      <c r="HVD63" s="151"/>
      <c r="HVE63" s="152"/>
      <c r="HVF63" s="152"/>
      <c r="HVG63" s="153"/>
      <c r="HVH63" s="154"/>
      <c r="HVI63" s="150"/>
      <c r="HVJ63" s="151"/>
      <c r="HVK63" s="152"/>
      <c r="HVL63" s="152"/>
      <c r="HVM63" s="153"/>
      <c r="HVN63" s="154"/>
      <c r="HVO63" s="150"/>
      <c r="HVP63" s="151"/>
      <c r="HVQ63" s="152"/>
      <c r="HVR63" s="152"/>
      <c r="HVS63" s="153"/>
      <c r="HVT63" s="154"/>
      <c r="HVU63" s="150"/>
      <c r="HVV63" s="151"/>
      <c r="HVW63" s="152"/>
      <c r="HVX63" s="152"/>
      <c r="HVY63" s="153"/>
      <c r="HVZ63" s="154"/>
      <c r="HWA63" s="150"/>
      <c r="HWB63" s="151"/>
      <c r="HWC63" s="152"/>
      <c r="HWD63" s="152"/>
      <c r="HWE63" s="153"/>
      <c r="HWF63" s="154"/>
      <c r="HWG63" s="150"/>
      <c r="HWH63" s="151"/>
      <c r="HWI63" s="152"/>
      <c r="HWJ63" s="152"/>
      <c r="HWK63" s="153"/>
      <c r="HWL63" s="154"/>
      <c r="HWM63" s="150"/>
      <c r="HWN63" s="151"/>
      <c r="HWO63" s="152"/>
      <c r="HWP63" s="152"/>
      <c r="HWQ63" s="153"/>
      <c r="HWR63" s="154"/>
      <c r="HWS63" s="150"/>
      <c r="HWT63" s="151"/>
      <c r="HWU63" s="152"/>
      <c r="HWV63" s="152"/>
      <c r="HWW63" s="153"/>
      <c r="HWX63" s="154"/>
      <c r="HWY63" s="150"/>
      <c r="HWZ63" s="151"/>
      <c r="HXA63" s="152"/>
      <c r="HXB63" s="152"/>
      <c r="HXC63" s="153"/>
      <c r="HXD63" s="154"/>
      <c r="HXE63" s="150"/>
      <c r="HXF63" s="151"/>
      <c r="HXG63" s="152"/>
      <c r="HXH63" s="152"/>
      <c r="HXI63" s="153"/>
      <c r="HXJ63" s="154"/>
      <c r="HXK63" s="150"/>
      <c r="HXL63" s="151"/>
      <c r="HXM63" s="152"/>
      <c r="HXN63" s="152"/>
      <c r="HXO63" s="153"/>
      <c r="HXP63" s="154"/>
      <c r="HXQ63" s="150"/>
      <c r="HXR63" s="151"/>
      <c r="HXS63" s="152"/>
      <c r="HXT63" s="152"/>
      <c r="HXU63" s="153"/>
      <c r="HXV63" s="154"/>
      <c r="HXW63" s="150"/>
      <c r="HXX63" s="151"/>
      <c r="HXY63" s="152"/>
      <c r="HXZ63" s="152"/>
      <c r="HYA63" s="153"/>
      <c r="HYB63" s="154"/>
      <c r="HYC63" s="150"/>
      <c r="HYD63" s="151"/>
      <c r="HYE63" s="152"/>
      <c r="HYF63" s="152"/>
      <c r="HYG63" s="153"/>
      <c r="HYH63" s="154"/>
      <c r="HYI63" s="150"/>
      <c r="HYJ63" s="151"/>
      <c r="HYK63" s="152"/>
      <c r="HYL63" s="152"/>
      <c r="HYM63" s="153"/>
      <c r="HYN63" s="154"/>
      <c r="HYO63" s="150"/>
      <c r="HYP63" s="151"/>
      <c r="HYQ63" s="152"/>
      <c r="HYR63" s="152"/>
      <c r="HYS63" s="153"/>
      <c r="HYT63" s="154"/>
      <c r="HYU63" s="150"/>
      <c r="HYV63" s="151"/>
      <c r="HYW63" s="152"/>
      <c r="HYX63" s="152"/>
      <c r="HYY63" s="153"/>
      <c r="HYZ63" s="154"/>
      <c r="HZA63" s="150"/>
      <c r="HZB63" s="151"/>
      <c r="HZC63" s="152"/>
      <c r="HZD63" s="152"/>
      <c r="HZE63" s="153"/>
      <c r="HZF63" s="154"/>
      <c r="HZG63" s="150"/>
      <c r="HZH63" s="151"/>
      <c r="HZI63" s="152"/>
      <c r="HZJ63" s="152"/>
      <c r="HZK63" s="153"/>
      <c r="HZL63" s="154"/>
      <c r="HZM63" s="150"/>
      <c r="HZN63" s="151"/>
      <c r="HZO63" s="152"/>
      <c r="HZP63" s="152"/>
      <c r="HZQ63" s="153"/>
      <c r="HZR63" s="154"/>
      <c r="HZS63" s="150"/>
      <c r="HZT63" s="151"/>
      <c r="HZU63" s="152"/>
      <c r="HZV63" s="152"/>
      <c r="HZW63" s="153"/>
      <c r="HZX63" s="154"/>
      <c r="HZY63" s="150"/>
      <c r="HZZ63" s="151"/>
      <c r="IAA63" s="152"/>
      <c r="IAB63" s="152"/>
      <c r="IAC63" s="153"/>
      <c r="IAD63" s="154"/>
      <c r="IAE63" s="150"/>
      <c r="IAF63" s="151"/>
      <c r="IAG63" s="152"/>
      <c r="IAH63" s="152"/>
      <c r="IAI63" s="153"/>
      <c r="IAJ63" s="154"/>
      <c r="IAK63" s="150"/>
      <c r="IAL63" s="151"/>
      <c r="IAM63" s="152"/>
      <c r="IAN63" s="152"/>
      <c r="IAO63" s="153"/>
      <c r="IAP63" s="154"/>
      <c r="IAQ63" s="150"/>
      <c r="IAR63" s="151"/>
      <c r="IAS63" s="152"/>
      <c r="IAT63" s="152"/>
      <c r="IAU63" s="153"/>
      <c r="IAV63" s="154"/>
      <c r="IAW63" s="150"/>
      <c r="IAX63" s="151"/>
      <c r="IAY63" s="152"/>
      <c r="IAZ63" s="152"/>
      <c r="IBA63" s="153"/>
      <c r="IBB63" s="154"/>
      <c r="IBC63" s="150"/>
      <c r="IBD63" s="151"/>
      <c r="IBE63" s="152"/>
      <c r="IBF63" s="152"/>
      <c r="IBG63" s="153"/>
      <c r="IBH63" s="154"/>
      <c r="IBI63" s="150"/>
      <c r="IBJ63" s="151"/>
      <c r="IBK63" s="152"/>
      <c r="IBL63" s="152"/>
      <c r="IBM63" s="153"/>
      <c r="IBN63" s="154"/>
      <c r="IBO63" s="150"/>
      <c r="IBP63" s="151"/>
      <c r="IBQ63" s="152"/>
      <c r="IBR63" s="152"/>
      <c r="IBS63" s="153"/>
      <c r="IBT63" s="154"/>
      <c r="IBU63" s="150"/>
      <c r="IBV63" s="151"/>
      <c r="IBW63" s="152"/>
      <c r="IBX63" s="152"/>
      <c r="IBY63" s="153"/>
      <c r="IBZ63" s="154"/>
      <c r="ICA63" s="150"/>
      <c r="ICB63" s="151"/>
      <c r="ICC63" s="152"/>
      <c r="ICD63" s="152"/>
      <c r="ICE63" s="153"/>
      <c r="ICF63" s="154"/>
      <c r="ICG63" s="150"/>
      <c r="ICH63" s="151"/>
      <c r="ICI63" s="152"/>
      <c r="ICJ63" s="152"/>
      <c r="ICK63" s="153"/>
      <c r="ICL63" s="154"/>
      <c r="ICM63" s="150"/>
      <c r="ICN63" s="151"/>
      <c r="ICO63" s="152"/>
      <c r="ICP63" s="152"/>
      <c r="ICQ63" s="153"/>
      <c r="ICR63" s="154"/>
      <c r="ICS63" s="150"/>
      <c r="ICT63" s="151"/>
      <c r="ICU63" s="152"/>
      <c r="ICV63" s="152"/>
      <c r="ICW63" s="153"/>
      <c r="ICX63" s="154"/>
      <c r="ICY63" s="150"/>
      <c r="ICZ63" s="151"/>
      <c r="IDA63" s="152"/>
      <c r="IDB63" s="152"/>
      <c r="IDC63" s="153"/>
      <c r="IDD63" s="154"/>
      <c r="IDE63" s="150"/>
      <c r="IDF63" s="151"/>
      <c r="IDG63" s="152"/>
      <c r="IDH63" s="152"/>
      <c r="IDI63" s="153"/>
      <c r="IDJ63" s="154"/>
      <c r="IDK63" s="150"/>
      <c r="IDL63" s="151"/>
      <c r="IDM63" s="152"/>
      <c r="IDN63" s="152"/>
      <c r="IDO63" s="153"/>
      <c r="IDP63" s="154"/>
      <c r="IDQ63" s="150"/>
      <c r="IDR63" s="151"/>
      <c r="IDS63" s="152"/>
      <c r="IDT63" s="152"/>
      <c r="IDU63" s="153"/>
      <c r="IDV63" s="154"/>
      <c r="IDW63" s="150"/>
      <c r="IDX63" s="151"/>
      <c r="IDY63" s="152"/>
      <c r="IDZ63" s="152"/>
      <c r="IEA63" s="153"/>
      <c r="IEB63" s="154"/>
      <c r="IEC63" s="150"/>
      <c r="IED63" s="151"/>
      <c r="IEE63" s="152"/>
      <c r="IEF63" s="152"/>
      <c r="IEG63" s="153"/>
      <c r="IEH63" s="154"/>
      <c r="IEI63" s="150"/>
      <c r="IEJ63" s="151"/>
      <c r="IEK63" s="152"/>
      <c r="IEL63" s="152"/>
      <c r="IEM63" s="153"/>
      <c r="IEN63" s="154"/>
      <c r="IEO63" s="150"/>
      <c r="IEP63" s="151"/>
      <c r="IEQ63" s="152"/>
      <c r="IER63" s="152"/>
      <c r="IES63" s="153"/>
      <c r="IET63" s="154"/>
      <c r="IEU63" s="150"/>
      <c r="IEV63" s="151"/>
      <c r="IEW63" s="152"/>
      <c r="IEX63" s="152"/>
      <c r="IEY63" s="153"/>
      <c r="IEZ63" s="154"/>
      <c r="IFA63" s="150"/>
      <c r="IFB63" s="151"/>
      <c r="IFC63" s="152"/>
      <c r="IFD63" s="152"/>
      <c r="IFE63" s="153"/>
      <c r="IFF63" s="154"/>
      <c r="IFG63" s="150"/>
      <c r="IFH63" s="151"/>
      <c r="IFI63" s="152"/>
      <c r="IFJ63" s="152"/>
      <c r="IFK63" s="153"/>
      <c r="IFL63" s="154"/>
      <c r="IFM63" s="150"/>
      <c r="IFN63" s="151"/>
      <c r="IFO63" s="152"/>
      <c r="IFP63" s="152"/>
      <c r="IFQ63" s="153"/>
      <c r="IFR63" s="154"/>
      <c r="IFS63" s="150"/>
      <c r="IFT63" s="151"/>
      <c r="IFU63" s="152"/>
      <c r="IFV63" s="152"/>
      <c r="IFW63" s="153"/>
      <c r="IFX63" s="154"/>
      <c r="IFY63" s="150"/>
      <c r="IFZ63" s="151"/>
      <c r="IGA63" s="152"/>
      <c r="IGB63" s="152"/>
      <c r="IGC63" s="153"/>
      <c r="IGD63" s="154"/>
      <c r="IGE63" s="150"/>
      <c r="IGF63" s="151"/>
      <c r="IGG63" s="152"/>
      <c r="IGH63" s="152"/>
      <c r="IGI63" s="153"/>
      <c r="IGJ63" s="154"/>
      <c r="IGK63" s="150"/>
      <c r="IGL63" s="151"/>
      <c r="IGM63" s="152"/>
      <c r="IGN63" s="152"/>
      <c r="IGO63" s="153"/>
      <c r="IGP63" s="154"/>
      <c r="IGQ63" s="150"/>
      <c r="IGR63" s="151"/>
      <c r="IGS63" s="152"/>
      <c r="IGT63" s="152"/>
      <c r="IGU63" s="153"/>
      <c r="IGV63" s="154"/>
      <c r="IGW63" s="150"/>
      <c r="IGX63" s="151"/>
      <c r="IGY63" s="152"/>
      <c r="IGZ63" s="152"/>
      <c r="IHA63" s="153"/>
      <c r="IHB63" s="154"/>
      <c r="IHC63" s="150"/>
      <c r="IHD63" s="151"/>
      <c r="IHE63" s="152"/>
      <c r="IHF63" s="152"/>
      <c r="IHG63" s="153"/>
      <c r="IHH63" s="154"/>
      <c r="IHI63" s="150"/>
      <c r="IHJ63" s="151"/>
      <c r="IHK63" s="152"/>
      <c r="IHL63" s="152"/>
      <c r="IHM63" s="153"/>
      <c r="IHN63" s="154"/>
      <c r="IHO63" s="150"/>
      <c r="IHP63" s="151"/>
      <c r="IHQ63" s="152"/>
      <c r="IHR63" s="152"/>
      <c r="IHS63" s="153"/>
      <c r="IHT63" s="154"/>
      <c r="IHU63" s="150"/>
      <c r="IHV63" s="151"/>
      <c r="IHW63" s="152"/>
      <c r="IHX63" s="152"/>
      <c r="IHY63" s="153"/>
      <c r="IHZ63" s="154"/>
      <c r="IIA63" s="150"/>
      <c r="IIB63" s="151"/>
      <c r="IIC63" s="152"/>
      <c r="IID63" s="152"/>
      <c r="IIE63" s="153"/>
      <c r="IIF63" s="154"/>
      <c r="IIG63" s="150"/>
      <c r="IIH63" s="151"/>
      <c r="III63" s="152"/>
      <c r="IIJ63" s="152"/>
      <c r="IIK63" s="153"/>
      <c r="IIL63" s="154"/>
      <c r="IIM63" s="150"/>
      <c r="IIN63" s="151"/>
      <c r="IIO63" s="152"/>
      <c r="IIP63" s="152"/>
      <c r="IIQ63" s="153"/>
      <c r="IIR63" s="154"/>
      <c r="IIS63" s="150"/>
      <c r="IIT63" s="151"/>
      <c r="IIU63" s="152"/>
      <c r="IIV63" s="152"/>
      <c r="IIW63" s="153"/>
      <c r="IIX63" s="154"/>
      <c r="IIY63" s="150"/>
      <c r="IIZ63" s="151"/>
      <c r="IJA63" s="152"/>
      <c r="IJB63" s="152"/>
      <c r="IJC63" s="153"/>
      <c r="IJD63" s="154"/>
      <c r="IJE63" s="150"/>
      <c r="IJF63" s="151"/>
      <c r="IJG63" s="152"/>
      <c r="IJH63" s="152"/>
      <c r="IJI63" s="153"/>
      <c r="IJJ63" s="154"/>
      <c r="IJK63" s="150"/>
      <c r="IJL63" s="151"/>
      <c r="IJM63" s="152"/>
      <c r="IJN63" s="152"/>
      <c r="IJO63" s="153"/>
      <c r="IJP63" s="154"/>
      <c r="IJQ63" s="150"/>
      <c r="IJR63" s="151"/>
      <c r="IJS63" s="152"/>
      <c r="IJT63" s="152"/>
      <c r="IJU63" s="153"/>
      <c r="IJV63" s="154"/>
      <c r="IJW63" s="150"/>
      <c r="IJX63" s="151"/>
      <c r="IJY63" s="152"/>
      <c r="IJZ63" s="152"/>
      <c r="IKA63" s="153"/>
      <c r="IKB63" s="154"/>
      <c r="IKC63" s="150"/>
      <c r="IKD63" s="151"/>
      <c r="IKE63" s="152"/>
      <c r="IKF63" s="152"/>
      <c r="IKG63" s="153"/>
      <c r="IKH63" s="154"/>
      <c r="IKI63" s="150"/>
      <c r="IKJ63" s="151"/>
      <c r="IKK63" s="152"/>
      <c r="IKL63" s="152"/>
      <c r="IKM63" s="153"/>
      <c r="IKN63" s="154"/>
      <c r="IKO63" s="150"/>
      <c r="IKP63" s="151"/>
      <c r="IKQ63" s="152"/>
      <c r="IKR63" s="152"/>
      <c r="IKS63" s="153"/>
      <c r="IKT63" s="154"/>
      <c r="IKU63" s="150"/>
      <c r="IKV63" s="151"/>
      <c r="IKW63" s="152"/>
      <c r="IKX63" s="152"/>
      <c r="IKY63" s="153"/>
      <c r="IKZ63" s="154"/>
      <c r="ILA63" s="150"/>
      <c r="ILB63" s="151"/>
      <c r="ILC63" s="152"/>
      <c r="ILD63" s="152"/>
      <c r="ILE63" s="153"/>
      <c r="ILF63" s="154"/>
      <c r="ILG63" s="150"/>
      <c r="ILH63" s="151"/>
      <c r="ILI63" s="152"/>
      <c r="ILJ63" s="152"/>
      <c r="ILK63" s="153"/>
      <c r="ILL63" s="154"/>
      <c r="ILM63" s="150"/>
      <c r="ILN63" s="151"/>
      <c r="ILO63" s="152"/>
      <c r="ILP63" s="152"/>
      <c r="ILQ63" s="153"/>
      <c r="ILR63" s="154"/>
      <c r="ILS63" s="150"/>
      <c r="ILT63" s="151"/>
      <c r="ILU63" s="152"/>
      <c r="ILV63" s="152"/>
      <c r="ILW63" s="153"/>
      <c r="ILX63" s="154"/>
      <c r="ILY63" s="150"/>
      <c r="ILZ63" s="151"/>
      <c r="IMA63" s="152"/>
      <c r="IMB63" s="152"/>
      <c r="IMC63" s="153"/>
      <c r="IMD63" s="154"/>
      <c r="IME63" s="150"/>
      <c r="IMF63" s="151"/>
      <c r="IMG63" s="152"/>
      <c r="IMH63" s="152"/>
      <c r="IMI63" s="153"/>
      <c r="IMJ63" s="154"/>
      <c r="IMK63" s="150"/>
      <c r="IML63" s="151"/>
      <c r="IMM63" s="152"/>
      <c r="IMN63" s="152"/>
      <c r="IMO63" s="153"/>
      <c r="IMP63" s="154"/>
      <c r="IMQ63" s="150"/>
      <c r="IMR63" s="151"/>
      <c r="IMS63" s="152"/>
      <c r="IMT63" s="152"/>
      <c r="IMU63" s="153"/>
      <c r="IMV63" s="154"/>
      <c r="IMW63" s="150"/>
      <c r="IMX63" s="151"/>
      <c r="IMY63" s="152"/>
      <c r="IMZ63" s="152"/>
      <c r="INA63" s="153"/>
      <c r="INB63" s="154"/>
      <c r="INC63" s="150"/>
      <c r="IND63" s="151"/>
      <c r="INE63" s="152"/>
      <c r="INF63" s="152"/>
      <c r="ING63" s="153"/>
      <c r="INH63" s="154"/>
      <c r="INI63" s="150"/>
      <c r="INJ63" s="151"/>
      <c r="INK63" s="152"/>
      <c r="INL63" s="152"/>
      <c r="INM63" s="153"/>
      <c r="INN63" s="154"/>
      <c r="INO63" s="150"/>
      <c r="INP63" s="151"/>
      <c r="INQ63" s="152"/>
      <c r="INR63" s="152"/>
      <c r="INS63" s="153"/>
      <c r="INT63" s="154"/>
      <c r="INU63" s="150"/>
      <c r="INV63" s="151"/>
      <c r="INW63" s="152"/>
      <c r="INX63" s="152"/>
      <c r="INY63" s="153"/>
      <c r="INZ63" s="154"/>
      <c r="IOA63" s="150"/>
      <c r="IOB63" s="151"/>
      <c r="IOC63" s="152"/>
      <c r="IOD63" s="152"/>
      <c r="IOE63" s="153"/>
      <c r="IOF63" s="154"/>
      <c r="IOG63" s="150"/>
      <c r="IOH63" s="151"/>
      <c r="IOI63" s="152"/>
      <c r="IOJ63" s="152"/>
      <c r="IOK63" s="153"/>
      <c r="IOL63" s="154"/>
      <c r="IOM63" s="150"/>
      <c r="ION63" s="151"/>
      <c r="IOO63" s="152"/>
      <c r="IOP63" s="152"/>
      <c r="IOQ63" s="153"/>
      <c r="IOR63" s="154"/>
      <c r="IOS63" s="150"/>
      <c r="IOT63" s="151"/>
      <c r="IOU63" s="152"/>
      <c r="IOV63" s="152"/>
      <c r="IOW63" s="153"/>
      <c r="IOX63" s="154"/>
      <c r="IOY63" s="150"/>
      <c r="IOZ63" s="151"/>
      <c r="IPA63" s="152"/>
      <c r="IPB63" s="152"/>
      <c r="IPC63" s="153"/>
      <c r="IPD63" s="154"/>
      <c r="IPE63" s="150"/>
      <c r="IPF63" s="151"/>
      <c r="IPG63" s="152"/>
      <c r="IPH63" s="152"/>
      <c r="IPI63" s="153"/>
      <c r="IPJ63" s="154"/>
      <c r="IPK63" s="150"/>
      <c r="IPL63" s="151"/>
      <c r="IPM63" s="152"/>
      <c r="IPN63" s="152"/>
      <c r="IPO63" s="153"/>
      <c r="IPP63" s="154"/>
      <c r="IPQ63" s="150"/>
      <c r="IPR63" s="151"/>
      <c r="IPS63" s="152"/>
      <c r="IPT63" s="152"/>
      <c r="IPU63" s="153"/>
      <c r="IPV63" s="154"/>
      <c r="IPW63" s="150"/>
      <c r="IPX63" s="151"/>
      <c r="IPY63" s="152"/>
      <c r="IPZ63" s="152"/>
      <c r="IQA63" s="153"/>
      <c r="IQB63" s="154"/>
      <c r="IQC63" s="150"/>
      <c r="IQD63" s="151"/>
      <c r="IQE63" s="152"/>
      <c r="IQF63" s="152"/>
      <c r="IQG63" s="153"/>
      <c r="IQH63" s="154"/>
      <c r="IQI63" s="150"/>
      <c r="IQJ63" s="151"/>
      <c r="IQK63" s="152"/>
      <c r="IQL63" s="152"/>
      <c r="IQM63" s="153"/>
      <c r="IQN63" s="154"/>
      <c r="IQO63" s="150"/>
      <c r="IQP63" s="151"/>
      <c r="IQQ63" s="152"/>
      <c r="IQR63" s="152"/>
      <c r="IQS63" s="153"/>
      <c r="IQT63" s="154"/>
      <c r="IQU63" s="150"/>
      <c r="IQV63" s="151"/>
      <c r="IQW63" s="152"/>
      <c r="IQX63" s="152"/>
      <c r="IQY63" s="153"/>
      <c r="IQZ63" s="154"/>
      <c r="IRA63" s="150"/>
      <c r="IRB63" s="151"/>
      <c r="IRC63" s="152"/>
      <c r="IRD63" s="152"/>
      <c r="IRE63" s="153"/>
      <c r="IRF63" s="154"/>
      <c r="IRG63" s="150"/>
      <c r="IRH63" s="151"/>
      <c r="IRI63" s="152"/>
      <c r="IRJ63" s="152"/>
      <c r="IRK63" s="153"/>
      <c r="IRL63" s="154"/>
      <c r="IRM63" s="150"/>
      <c r="IRN63" s="151"/>
      <c r="IRO63" s="152"/>
      <c r="IRP63" s="152"/>
      <c r="IRQ63" s="153"/>
      <c r="IRR63" s="154"/>
      <c r="IRS63" s="150"/>
      <c r="IRT63" s="151"/>
      <c r="IRU63" s="152"/>
      <c r="IRV63" s="152"/>
      <c r="IRW63" s="153"/>
      <c r="IRX63" s="154"/>
      <c r="IRY63" s="150"/>
      <c r="IRZ63" s="151"/>
      <c r="ISA63" s="152"/>
      <c r="ISB63" s="152"/>
      <c r="ISC63" s="153"/>
      <c r="ISD63" s="154"/>
      <c r="ISE63" s="150"/>
      <c r="ISF63" s="151"/>
      <c r="ISG63" s="152"/>
      <c r="ISH63" s="152"/>
      <c r="ISI63" s="153"/>
      <c r="ISJ63" s="154"/>
      <c r="ISK63" s="150"/>
      <c r="ISL63" s="151"/>
      <c r="ISM63" s="152"/>
      <c r="ISN63" s="152"/>
      <c r="ISO63" s="153"/>
      <c r="ISP63" s="154"/>
      <c r="ISQ63" s="150"/>
      <c r="ISR63" s="151"/>
      <c r="ISS63" s="152"/>
      <c r="IST63" s="152"/>
      <c r="ISU63" s="153"/>
      <c r="ISV63" s="154"/>
      <c r="ISW63" s="150"/>
      <c r="ISX63" s="151"/>
      <c r="ISY63" s="152"/>
      <c r="ISZ63" s="152"/>
      <c r="ITA63" s="153"/>
      <c r="ITB63" s="154"/>
      <c r="ITC63" s="150"/>
      <c r="ITD63" s="151"/>
      <c r="ITE63" s="152"/>
      <c r="ITF63" s="152"/>
      <c r="ITG63" s="153"/>
      <c r="ITH63" s="154"/>
      <c r="ITI63" s="150"/>
      <c r="ITJ63" s="151"/>
      <c r="ITK63" s="152"/>
      <c r="ITL63" s="152"/>
      <c r="ITM63" s="153"/>
      <c r="ITN63" s="154"/>
      <c r="ITO63" s="150"/>
      <c r="ITP63" s="151"/>
      <c r="ITQ63" s="152"/>
      <c r="ITR63" s="152"/>
      <c r="ITS63" s="153"/>
      <c r="ITT63" s="154"/>
      <c r="ITU63" s="150"/>
      <c r="ITV63" s="151"/>
      <c r="ITW63" s="152"/>
      <c r="ITX63" s="152"/>
      <c r="ITY63" s="153"/>
      <c r="ITZ63" s="154"/>
      <c r="IUA63" s="150"/>
      <c r="IUB63" s="151"/>
      <c r="IUC63" s="152"/>
      <c r="IUD63" s="152"/>
      <c r="IUE63" s="153"/>
      <c r="IUF63" s="154"/>
      <c r="IUG63" s="150"/>
      <c r="IUH63" s="151"/>
      <c r="IUI63" s="152"/>
      <c r="IUJ63" s="152"/>
      <c r="IUK63" s="153"/>
      <c r="IUL63" s="154"/>
      <c r="IUM63" s="150"/>
      <c r="IUN63" s="151"/>
      <c r="IUO63" s="152"/>
      <c r="IUP63" s="152"/>
      <c r="IUQ63" s="153"/>
      <c r="IUR63" s="154"/>
      <c r="IUS63" s="150"/>
      <c r="IUT63" s="151"/>
      <c r="IUU63" s="152"/>
      <c r="IUV63" s="152"/>
      <c r="IUW63" s="153"/>
      <c r="IUX63" s="154"/>
      <c r="IUY63" s="150"/>
      <c r="IUZ63" s="151"/>
      <c r="IVA63" s="152"/>
      <c r="IVB63" s="152"/>
      <c r="IVC63" s="153"/>
      <c r="IVD63" s="154"/>
      <c r="IVE63" s="150"/>
      <c r="IVF63" s="151"/>
      <c r="IVG63" s="152"/>
      <c r="IVH63" s="152"/>
      <c r="IVI63" s="153"/>
      <c r="IVJ63" s="154"/>
      <c r="IVK63" s="150"/>
      <c r="IVL63" s="151"/>
      <c r="IVM63" s="152"/>
      <c r="IVN63" s="152"/>
      <c r="IVO63" s="153"/>
      <c r="IVP63" s="154"/>
      <c r="IVQ63" s="150"/>
      <c r="IVR63" s="151"/>
      <c r="IVS63" s="152"/>
      <c r="IVT63" s="152"/>
      <c r="IVU63" s="153"/>
      <c r="IVV63" s="154"/>
      <c r="IVW63" s="150"/>
      <c r="IVX63" s="151"/>
      <c r="IVY63" s="152"/>
      <c r="IVZ63" s="152"/>
      <c r="IWA63" s="153"/>
      <c r="IWB63" s="154"/>
      <c r="IWC63" s="150"/>
      <c r="IWD63" s="151"/>
      <c r="IWE63" s="152"/>
      <c r="IWF63" s="152"/>
      <c r="IWG63" s="153"/>
      <c r="IWH63" s="154"/>
      <c r="IWI63" s="150"/>
      <c r="IWJ63" s="151"/>
      <c r="IWK63" s="152"/>
      <c r="IWL63" s="152"/>
      <c r="IWM63" s="153"/>
      <c r="IWN63" s="154"/>
      <c r="IWO63" s="150"/>
      <c r="IWP63" s="151"/>
      <c r="IWQ63" s="152"/>
      <c r="IWR63" s="152"/>
      <c r="IWS63" s="153"/>
      <c r="IWT63" s="154"/>
      <c r="IWU63" s="150"/>
      <c r="IWV63" s="151"/>
      <c r="IWW63" s="152"/>
      <c r="IWX63" s="152"/>
      <c r="IWY63" s="153"/>
      <c r="IWZ63" s="154"/>
      <c r="IXA63" s="150"/>
      <c r="IXB63" s="151"/>
      <c r="IXC63" s="152"/>
      <c r="IXD63" s="152"/>
      <c r="IXE63" s="153"/>
      <c r="IXF63" s="154"/>
      <c r="IXG63" s="150"/>
      <c r="IXH63" s="151"/>
      <c r="IXI63" s="152"/>
      <c r="IXJ63" s="152"/>
      <c r="IXK63" s="153"/>
      <c r="IXL63" s="154"/>
      <c r="IXM63" s="150"/>
      <c r="IXN63" s="151"/>
      <c r="IXO63" s="152"/>
      <c r="IXP63" s="152"/>
      <c r="IXQ63" s="153"/>
      <c r="IXR63" s="154"/>
      <c r="IXS63" s="150"/>
      <c r="IXT63" s="151"/>
      <c r="IXU63" s="152"/>
      <c r="IXV63" s="152"/>
      <c r="IXW63" s="153"/>
      <c r="IXX63" s="154"/>
      <c r="IXY63" s="150"/>
      <c r="IXZ63" s="151"/>
      <c r="IYA63" s="152"/>
      <c r="IYB63" s="152"/>
      <c r="IYC63" s="153"/>
      <c r="IYD63" s="154"/>
      <c r="IYE63" s="150"/>
      <c r="IYF63" s="151"/>
      <c r="IYG63" s="152"/>
      <c r="IYH63" s="152"/>
      <c r="IYI63" s="153"/>
      <c r="IYJ63" s="154"/>
      <c r="IYK63" s="150"/>
      <c r="IYL63" s="151"/>
      <c r="IYM63" s="152"/>
      <c r="IYN63" s="152"/>
      <c r="IYO63" s="153"/>
      <c r="IYP63" s="154"/>
      <c r="IYQ63" s="150"/>
      <c r="IYR63" s="151"/>
      <c r="IYS63" s="152"/>
      <c r="IYT63" s="152"/>
      <c r="IYU63" s="153"/>
      <c r="IYV63" s="154"/>
      <c r="IYW63" s="150"/>
      <c r="IYX63" s="151"/>
      <c r="IYY63" s="152"/>
      <c r="IYZ63" s="152"/>
      <c r="IZA63" s="153"/>
      <c r="IZB63" s="154"/>
      <c r="IZC63" s="150"/>
      <c r="IZD63" s="151"/>
      <c r="IZE63" s="152"/>
      <c r="IZF63" s="152"/>
      <c r="IZG63" s="153"/>
      <c r="IZH63" s="154"/>
      <c r="IZI63" s="150"/>
      <c r="IZJ63" s="151"/>
      <c r="IZK63" s="152"/>
      <c r="IZL63" s="152"/>
      <c r="IZM63" s="153"/>
      <c r="IZN63" s="154"/>
      <c r="IZO63" s="150"/>
      <c r="IZP63" s="151"/>
      <c r="IZQ63" s="152"/>
      <c r="IZR63" s="152"/>
      <c r="IZS63" s="153"/>
      <c r="IZT63" s="154"/>
      <c r="IZU63" s="150"/>
      <c r="IZV63" s="151"/>
      <c r="IZW63" s="152"/>
      <c r="IZX63" s="152"/>
      <c r="IZY63" s="153"/>
      <c r="IZZ63" s="154"/>
      <c r="JAA63" s="150"/>
      <c r="JAB63" s="151"/>
      <c r="JAC63" s="152"/>
      <c r="JAD63" s="152"/>
      <c r="JAE63" s="153"/>
      <c r="JAF63" s="154"/>
      <c r="JAG63" s="150"/>
      <c r="JAH63" s="151"/>
      <c r="JAI63" s="152"/>
      <c r="JAJ63" s="152"/>
      <c r="JAK63" s="153"/>
      <c r="JAL63" s="154"/>
      <c r="JAM63" s="150"/>
      <c r="JAN63" s="151"/>
      <c r="JAO63" s="152"/>
      <c r="JAP63" s="152"/>
      <c r="JAQ63" s="153"/>
      <c r="JAR63" s="154"/>
      <c r="JAS63" s="150"/>
      <c r="JAT63" s="151"/>
      <c r="JAU63" s="152"/>
      <c r="JAV63" s="152"/>
      <c r="JAW63" s="153"/>
      <c r="JAX63" s="154"/>
      <c r="JAY63" s="150"/>
      <c r="JAZ63" s="151"/>
      <c r="JBA63" s="152"/>
      <c r="JBB63" s="152"/>
      <c r="JBC63" s="153"/>
      <c r="JBD63" s="154"/>
      <c r="JBE63" s="150"/>
      <c r="JBF63" s="151"/>
      <c r="JBG63" s="152"/>
      <c r="JBH63" s="152"/>
      <c r="JBI63" s="153"/>
      <c r="JBJ63" s="154"/>
      <c r="JBK63" s="150"/>
      <c r="JBL63" s="151"/>
      <c r="JBM63" s="152"/>
      <c r="JBN63" s="152"/>
      <c r="JBO63" s="153"/>
      <c r="JBP63" s="154"/>
      <c r="JBQ63" s="150"/>
      <c r="JBR63" s="151"/>
      <c r="JBS63" s="152"/>
      <c r="JBT63" s="152"/>
      <c r="JBU63" s="153"/>
      <c r="JBV63" s="154"/>
      <c r="JBW63" s="150"/>
      <c r="JBX63" s="151"/>
      <c r="JBY63" s="152"/>
      <c r="JBZ63" s="152"/>
      <c r="JCA63" s="153"/>
      <c r="JCB63" s="154"/>
      <c r="JCC63" s="150"/>
      <c r="JCD63" s="151"/>
      <c r="JCE63" s="152"/>
      <c r="JCF63" s="152"/>
      <c r="JCG63" s="153"/>
      <c r="JCH63" s="154"/>
      <c r="JCI63" s="150"/>
      <c r="JCJ63" s="151"/>
      <c r="JCK63" s="152"/>
      <c r="JCL63" s="152"/>
      <c r="JCM63" s="153"/>
      <c r="JCN63" s="154"/>
      <c r="JCO63" s="150"/>
      <c r="JCP63" s="151"/>
      <c r="JCQ63" s="152"/>
      <c r="JCR63" s="152"/>
      <c r="JCS63" s="153"/>
      <c r="JCT63" s="154"/>
      <c r="JCU63" s="150"/>
      <c r="JCV63" s="151"/>
      <c r="JCW63" s="152"/>
      <c r="JCX63" s="152"/>
      <c r="JCY63" s="153"/>
      <c r="JCZ63" s="154"/>
      <c r="JDA63" s="150"/>
      <c r="JDB63" s="151"/>
      <c r="JDC63" s="152"/>
      <c r="JDD63" s="152"/>
      <c r="JDE63" s="153"/>
      <c r="JDF63" s="154"/>
      <c r="JDG63" s="150"/>
      <c r="JDH63" s="151"/>
      <c r="JDI63" s="152"/>
      <c r="JDJ63" s="152"/>
      <c r="JDK63" s="153"/>
      <c r="JDL63" s="154"/>
      <c r="JDM63" s="150"/>
      <c r="JDN63" s="151"/>
      <c r="JDO63" s="152"/>
      <c r="JDP63" s="152"/>
      <c r="JDQ63" s="153"/>
      <c r="JDR63" s="154"/>
      <c r="JDS63" s="150"/>
      <c r="JDT63" s="151"/>
      <c r="JDU63" s="152"/>
      <c r="JDV63" s="152"/>
      <c r="JDW63" s="153"/>
      <c r="JDX63" s="154"/>
      <c r="JDY63" s="150"/>
      <c r="JDZ63" s="151"/>
      <c r="JEA63" s="152"/>
      <c r="JEB63" s="152"/>
      <c r="JEC63" s="153"/>
      <c r="JED63" s="154"/>
      <c r="JEE63" s="150"/>
      <c r="JEF63" s="151"/>
      <c r="JEG63" s="152"/>
      <c r="JEH63" s="152"/>
      <c r="JEI63" s="153"/>
      <c r="JEJ63" s="154"/>
      <c r="JEK63" s="150"/>
      <c r="JEL63" s="151"/>
      <c r="JEM63" s="152"/>
      <c r="JEN63" s="152"/>
      <c r="JEO63" s="153"/>
      <c r="JEP63" s="154"/>
      <c r="JEQ63" s="150"/>
      <c r="JER63" s="151"/>
      <c r="JES63" s="152"/>
      <c r="JET63" s="152"/>
      <c r="JEU63" s="153"/>
      <c r="JEV63" s="154"/>
      <c r="JEW63" s="150"/>
      <c r="JEX63" s="151"/>
      <c r="JEY63" s="152"/>
      <c r="JEZ63" s="152"/>
      <c r="JFA63" s="153"/>
      <c r="JFB63" s="154"/>
      <c r="JFC63" s="150"/>
      <c r="JFD63" s="151"/>
      <c r="JFE63" s="152"/>
      <c r="JFF63" s="152"/>
      <c r="JFG63" s="153"/>
      <c r="JFH63" s="154"/>
      <c r="JFI63" s="150"/>
      <c r="JFJ63" s="151"/>
      <c r="JFK63" s="152"/>
      <c r="JFL63" s="152"/>
      <c r="JFM63" s="153"/>
      <c r="JFN63" s="154"/>
      <c r="JFO63" s="150"/>
      <c r="JFP63" s="151"/>
      <c r="JFQ63" s="152"/>
      <c r="JFR63" s="152"/>
      <c r="JFS63" s="153"/>
      <c r="JFT63" s="154"/>
      <c r="JFU63" s="150"/>
      <c r="JFV63" s="151"/>
      <c r="JFW63" s="152"/>
      <c r="JFX63" s="152"/>
      <c r="JFY63" s="153"/>
      <c r="JFZ63" s="154"/>
      <c r="JGA63" s="150"/>
      <c r="JGB63" s="151"/>
      <c r="JGC63" s="152"/>
      <c r="JGD63" s="152"/>
      <c r="JGE63" s="153"/>
      <c r="JGF63" s="154"/>
      <c r="JGG63" s="150"/>
      <c r="JGH63" s="151"/>
      <c r="JGI63" s="152"/>
      <c r="JGJ63" s="152"/>
      <c r="JGK63" s="153"/>
      <c r="JGL63" s="154"/>
      <c r="JGM63" s="150"/>
      <c r="JGN63" s="151"/>
      <c r="JGO63" s="152"/>
      <c r="JGP63" s="152"/>
      <c r="JGQ63" s="153"/>
      <c r="JGR63" s="154"/>
      <c r="JGS63" s="150"/>
      <c r="JGT63" s="151"/>
      <c r="JGU63" s="152"/>
      <c r="JGV63" s="152"/>
      <c r="JGW63" s="153"/>
      <c r="JGX63" s="154"/>
      <c r="JGY63" s="150"/>
      <c r="JGZ63" s="151"/>
      <c r="JHA63" s="152"/>
      <c r="JHB63" s="152"/>
      <c r="JHC63" s="153"/>
      <c r="JHD63" s="154"/>
      <c r="JHE63" s="150"/>
      <c r="JHF63" s="151"/>
      <c r="JHG63" s="152"/>
      <c r="JHH63" s="152"/>
      <c r="JHI63" s="153"/>
      <c r="JHJ63" s="154"/>
      <c r="JHK63" s="150"/>
      <c r="JHL63" s="151"/>
      <c r="JHM63" s="152"/>
      <c r="JHN63" s="152"/>
      <c r="JHO63" s="153"/>
      <c r="JHP63" s="154"/>
      <c r="JHQ63" s="150"/>
      <c r="JHR63" s="151"/>
      <c r="JHS63" s="152"/>
      <c r="JHT63" s="152"/>
      <c r="JHU63" s="153"/>
      <c r="JHV63" s="154"/>
      <c r="JHW63" s="150"/>
      <c r="JHX63" s="151"/>
      <c r="JHY63" s="152"/>
      <c r="JHZ63" s="152"/>
      <c r="JIA63" s="153"/>
      <c r="JIB63" s="154"/>
      <c r="JIC63" s="150"/>
      <c r="JID63" s="151"/>
      <c r="JIE63" s="152"/>
      <c r="JIF63" s="152"/>
      <c r="JIG63" s="153"/>
      <c r="JIH63" s="154"/>
      <c r="JII63" s="150"/>
      <c r="JIJ63" s="151"/>
      <c r="JIK63" s="152"/>
      <c r="JIL63" s="152"/>
      <c r="JIM63" s="153"/>
      <c r="JIN63" s="154"/>
      <c r="JIO63" s="150"/>
      <c r="JIP63" s="151"/>
      <c r="JIQ63" s="152"/>
      <c r="JIR63" s="152"/>
      <c r="JIS63" s="153"/>
      <c r="JIT63" s="154"/>
      <c r="JIU63" s="150"/>
      <c r="JIV63" s="151"/>
      <c r="JIW63" s="152"/>
      <c r="JIX63" s="152"/>
      <c r="JIY63" s="153"/>
      <c r="JIZ63" s="154"/>
      <c r="JJA63" s="150"/>
      <c r="JJB63" s="151"/>
      <c r="JJC63" s="152"/>
      <c r="JJD63" s="152"/>
      <c r="JJE63" s="153"/>
      <c r="JJF63" s="154"/>
      <c r="JJG63" s="150"/>
      <c r="JJH63" s="151"/>
      <c r="JJI63" s="152"/>
      <c r="JJJ63" s="152"/>
      <c r="JJK63" s="153"/>
      <c r="JJL63" s="154"/>
      <c r="JJM63" s="150"/>
      <c r="JJN63" s="151"/>
      <c r="JJO63" s="152"/>
      <c r="JJP63" s="152"/>
      <c r="JJQ63" s="153"/>
      <c r="JJR63" s="154"/>
      <c r="JJS63" s="150"/>
      <c r="JJT63" s="151"/>
      <c r="JJU63" s="152"/>
      <c r="JJV63" s="152"/>
      <c r="JJW63" s="153"/>
      <c r="JJX63" s="154"/>
      <c r="JJY63" s="150"/>
      <c r="JJZ63" s="151"/>
      <c r="JKA63" s="152"/>
      <c r="JKB63" s="152"/>
      <c r="JKC63" s="153"/>
      <c r="JKD63" s="154"/>
      <c r="JKE63" s="150"/>
      <c r="JKF63" s="151"/>
      <c r="JKG63" s="152"/>
      <c r="JKH63" s="152"/>
      <c r="JKI63" s="153"/>
      <c r="JKJ63" s="154"/>
      <c r="JKK63" s="150"/>
      <c r="JKL63" s="151"/>
      <c r="JKM63" s="152"/>
      <c r="JKN63" s="152"/>
      <c r="JKO63" s="153"/>
      <c r="JKP63" s="154"/>
      <c r="JKQ63" s="150"/>
      <c r="JKR63" s="151"/>
      <c r="JKS63" s="152"/>
      <c r="JKT63" s="152"/>
      <c r="JKU63" s="153"/>
      <c r="JKV63" s="154"/>
      <c r="JKW63" s="150"/>
      <c r="JKX63" s="151"/>
      <c r="JKY63" s="152"/>
      <c r="JKZ63" s="152"/>
      <c r="JLA63" s="153"/>
      <c r="JLB63" s="154"/>
      <c r="JLC63" s="150"/>
      <c r="JLD63" s="151"/>
      <c r="JLE63" s="152"/>
      <c r="JLF63" s="152"/>
      <c r="JLG63" s="153"/>
      <c r="JLH63" s="154"/>
      <c r="JLI63" s="150"/>
      <c r="JLJ63" s="151"/>
      <c r="JLK63" s="152"/>
      <c r="JLL63" s="152"/>
      <c r="JLM63" s="153"/>
      <c r="JLN63" s="154"/>
      <c r="JLO63" s="150"/>
      <c r="JLP63" s="151"/>
      <c r="JLQ63" s="152"/>
      <c r="JLR63" s="152"/>
      <c r="JLS63" s="153"/>
      <c r="JLT63" s="154"/>
      <c r="JLU63" s="150"/>
      <c r="JLV63" s="151"/>
      <c r="JLW63" s="152"/>
      <c r="JLX63" s="152"/>
      <c r="JLY63" s="153"/>
      <c r="JLZ63" s="154"/>
      <c r="JMA63" s="150"/>
      <c r="JMB63" s="151"/>
      <c r="JMC63" s="152"/>
      <c r="JMD63" s="152"/>
      <c r="JME63" s="153"/>
      <c r="JMF63" s="154"/>
      <c r="JMG63" s="150"/>
      <c r="JMH63" s="151"/>
      <c r="JMI63" s="152"/>
      <c r="JMJ63" s="152"/>
      <c r="JMK63" s="153"/>
      <c r="JML63" s="154"/>
      <c r="JMM63" s="150"/>
      <c r="JMN63" s="151"/>
      <c r="JMO63" s="152"/>
      <c r="JMP63" s="152"/>
      <c r="JMQ63" s="153"/>
      <c r="JMR63" s="154"/>
      <c r="JMS63" s="150"/>
      <c r="JMT63" s="151"/>
      <c r="JMU63" s="152"/>
      <c r="JMV63" s="152"/>
      <c r="JMW63" s="153"/>
      <c r="JMX63" s="154"/>
      <c r="JMY63" s="150"/>
      <c r="JMZ63" s="151"/>
      <c r="JNA63" s="152"/>
      <c r="JNB63" s="152"/>
      <c r="JNC63" s="153"/>
      <c r="JND63" s="154"/>
      <c r="JNE63" s="150"/>
      <c r="JNF63" s="151"/>
      <c r="JNG63" s="152"/>
      <c r="JNH63" s="152"/>
      <c r="JNI63" s="153"/>
      <c r="JNJ63" s="154"/>
      <c r="JNK63" s="150"/>
      <c r="JNL63" s="151"/>
      <c r="JNM63" s="152"/>
      <c r="JNN63" s="152"/>
      <c r="JNO63" s="153"/>
      <c r="JNP63" s="154"/>
      <c r="JNQ63" s="150"/>
      <c r="JNR63" s="151"/>
      <c r="JNS63" s="152"/>
      <c r="JNT63" s="152"/>
      <c r="JNU63" s="153"/>
      <c r="JNV63" s="154"/>
      <c r="JNW63" s="150"/>
      <c r="JNX63" s="151"/>
      <c r="JNY63" s="152"/>
      <c r="JNZ63" s="152"/>
      <c r="JOA63" s="153"/>
      <c r="JOB63" s="154"/>
      <c r="JOC63" s="150"/>
      <c r="JOD63" s="151"/>
      <c r="JOE63" s="152"/>
      <c r="JOF63" s="152"/>
      <c r="JOG63" s="153"/>
      <c r="JOH63" s="154"/>
      <c r="JOI63" s="150"/>
      <c r="JOJ63" s="151"/>
      <c r="JOK63" s="152"/>
      <c r="JOL63" s="152"/>
      <c r="JOM63" s="153"/>
      <c r="JON63" s="154"/>
      <c r="JOO63" s="150"/>
      <c r="JOP63" s="151"/>
      <c r="JOQ63" s="152"/>
      <c r="JOR63" s="152"/>
      <c r="JOS63" s="153"/>
      <c r="JOT63" s="154"/>
      <c r="JOU63" s="150"/>
      <c r="JOV63" s="151"/>
      <c r="JOW63" s="152"/>
      <c r="JOX63" s="152"/>
      <c r="JOY63" s="153"/>
      <c r="JOZ63" s="154"/>
      <c r="JPA63" s="150"/>
      <c r="JPB63" s="151"/>
      <c r="JPC63" s="152"/>
      <c r="JPD63" s="152"/>
      <c r="JPE63" s="153"/>
      <c r="JPF63" s="154"/>
      <c r="JPG63" s="150"/>
      <c r="JPH63" s="151"/>
      <c r="JPI63" s="152"/>
      <c r="JPJ63" s="152"/>
      <c r="JPK63" s="153"/>
      <c r="JPL63" s="154"/>
      <c r="JPM63" s="150"/>
      <c r="JPN63" s="151"/>
      <c r="JPO63" s="152"/>
      <c r="JPP63" s="152"/>
      <c r="JPQ63" s="153"/>
      <c r="JPR63" s="154"/>
      <c r="JPS63" s="150"/>
      <c r="JPT63" s="151"/>
      <c r="JPU63" s="152"/>
      <c r="JPV63" s="152"/>
      <c r="JPW63" s="153"/>
      <c r="JPX63" s="154"/>
      <c r="JPY63" s="150"/>
      <c r="JPZ63" s="151"/>
      <c r="JQA63" s="152"/>
      <c r="JQB63" s="152"/>
      <c r="JQC63" s="153"/>
      <c r="JQD63" s="154"/>
      <c r="JQE63" s="150"/>
      <c r="JQF63" s="151"/>
      <c r="JQG63" s="152"/>
      <c r="JQH63" s="152"/>
      <c r="JQI63" s="153"/>
      <c r="JQJ63" s="154"/>
      <c r="JQK63" s="150"/>
      <c r="JQL63" s="151"/>
      <c r="JQM63" s="152"/>
      <c r="JQN63" s="152"/>
      <c r="JQO63" s="153"/>
      <c r="JQP63" s="154"/>
      <c r="JQQ63" s="150"/>
      <c r="JQR63" s="151"/>
      <c r="JQS63" s="152"/>
      <c r="JQT63" s="152"/>
      <c r="JQU63" s="153"/>
      <c r="JQV63" s="154"/>
      <c r="JQW63" s="150"/>
      <c r="JQX63" s="151"/>
      <c r="JQY63" s="152"/>
      <c r="JQZ63" s="152"/>
      <c r="JRA63" s="153"/>
      <c r="JRB63" s="154"/>
      <c r="JRC63" s="150"/>
      <c r="JRD63" s="151"/>
      <c r="JRE63" s="152"/>
      <c r="JRF63" s="152"/>
      <c r="JRG63" s="153"/>
      <c r="JRH63" s="154"/>
      <c r="JRI63" s="150"/>
      <c r="JRJ63" s="151"/>
      <c r="JRK63" s="152"/>
      <c r="JRL63" s="152"/>
      <c r="JRM63" s="153"/>
      <c r="JRN63" s="154"/>
      <c r="JRO63" s="150"/>
      <c r="JRP63" s="151"/>
      <c r="JRQ63" s="152"/>
      <c r="JRR63" s="152"/>
      <c r="JRS63" s="153"/>
      <c r="JRT63" s="154"/>
      <c r="JRU63" s="150"/>
      <c r="JRV63" s="151"/>
      <c r="JRW63" s="152"/>
      <c r="JRX63" s="152"/>
      <c r="JRY63" s="153"/>
      <c r="JRZ63" s="154"/>
      <c r="JSA63" s="150"/>
      <c r="JSB63" s="151"/>
      <c r="JSC63" s="152"/>
      <c r="JSD63" s="152"/>
      <c r="JSE63" s="153"/>
      <c r="JSF63" s="154"/>
      <c r="JSG63" s="150"/>
      <c r="JSH63" s="151"/>
      <c r="JSI63" s="152"/>
      <c r="JSJ63" s="152"/>
      <c r="JSK63" s="153"/>
      <c r="JSL63" s="154"/>
      <c r="JSM63" s="150"/>
      <c r="JSN63" s="151"/>
      <c r="JSO63" s="152"/>
      <c r="JSP63" s="152"/>
      <c r="JSQ63" s="153"/>
      <c r="JSR63" s="154"/>
      <c r="JSS63" s="150"/>
      <c r="JST63" s="151"/>
      <c r="JSU63" s="152"/>
      <c r="JSV63" s="152"/>
      <c r="JSW63" s="153"/>
      <c r="JSX63" s="154"/>
      <c r="JSY63" s="150"/>
      <c r="JSZ63" s="151"/>
      <c r="JTA63" s="152"/>
      <c r="JTB63" s="152"/>
      <c r="JTC63" s="153"/>
      <c r="JTD63" s="154"/>
      <c r="JTE63" s="150"/>
      <c r="JTF63" s="151"/>
      <c r="JTG63" s="152"/>
      <c r="JTH63" s="152"/>
      <c r="JTI63" s="153"/>
      <c r="JTJ63" s="154"/>
      <c r="JTK63" s="150"/>
      <c r="JTL63" s="151"/>
      <c r="JTM63" s="152"/>
      <c r="JTN63" s="152"/>
      <c r="JTO63" s="153"/>
      <c r="JTP63" s="154"/>
      <c r="JTQ63" s="150"/>
      <c r="JTR63" s="151"/>
      <c r="JTS63" s="152"/>
      <c r="JTT63" s="152"/>
      <c r="JTU63" s="153"/>
      <c r="JTV63" s="154"/>
      <c r="JTW63" s="150"/>
      <c r="JTX63" s="151"/>
      <c r="JTY63" s="152"/>
      <c r="JTZ63" s="152"/>
      <c r="JUA63" s="153"/>
      <c r="JUB63" s="154"/>
      <c r="JUC63" s="150"/>
      <c r="JUD63" s="151"/>
      <c r="JUE63" s="152"/>
      <c r="JUF63" s="152"/>
      <c r="JUG63" s="153"/>
      <c r="JUH63" s="154"/>
      <c r="JUI63" s="150"/>
      <c r="JUJ63" s="151"/>
      <c r="JUK63" s="152"/>
      <c r="JUL63" s="152"/>
      <c r="JUM63" s="153"/>
      <c r="JUN63" s="154"/>
      <c r="JUO63" s="150"/>
      <c r="JUP63" s="151"/>
      <c r="JUQ63" s="152"/>
      <c r="JUR63" s="152"/>
      <c r="JUS63" s="153"/>
      <c r="JUT63" s="154"/>
      <c r="JUU63" s="150"/>
      <c r="JUV63" s="151"/>
      <c r="JUW63" s="152"/>
      <c r="JUX63" s="152"/>
      <c r="JUY63" s="153"/>
      <c r="JUZ63" s="154"/>
      <c r="JVA63" s="150"/>
      <c r="JVB63" s="151"/>
      <c r="JVC63" s="152"/>
      <c r="JVD63" s="152"/>
      <c r="JVE63" s="153"/>
      <c r="JVF63" s="154"/>
      <c r="JVG63" s="150"/>
      <c r="JVH63" s="151"/>
      <c r="JVI63" s="152"/>
      <c r="JVJ63" s="152"/>
      <c r="JVK63" s="153"/>
      <c r="JVL63" s="154"/>
      <c r="JVM63" s="150"/>
      <c r="JVN63" s="151"/>
      <c r="JVO63" s="152"/>
      <c r="JVP63" s="152"/>
      <c r="JVQ63" s="153"/>
      <c r="JVR63" s="154"/>
      <c r="JVS63" s="150"/>
      <c r="JVT63" s="151"/>
      <c r="JVU63" s="152"/>
      <c r="JVV63" s="152"/>
      <c r="JVW63" s="153"/>
      <c r="JVX63" s="154"/>
      <c r="JVY63" s="150"/>
      <c r="JVZ63" s="151"/>
      <c r="JWA63" s="152"/>
      <c r="JWB63" s="152"/>
      <c r="JWC63" s="153"/>
      <c r="JWD63" s="154"/>
      <c r="JWE63" s="150"/>
      <c r="JWF63" s="151"/>
      <c r="JWG63" s="152"/>
      <c r="JWH63" s="152"/>
      <c r="JWI63" s="153"/>
      <c r="JWJ63" s="154"/>
      <c r="JWK63" s="150"/>
      <c r="JWL63" s="151"/>
      <c r="JWM63" s="152"/>
      <c r="JWN63" s="152"/>
      <c r="JWO63" s="153"/>
      <c r="JWP63" s="154"/>
      <c r="JWQ63" s="150"/>
      <c r="JWR63" s="151"/>
      <c r="JWS63" s="152"/>
      <c r="JWT63" s="152"/>
      <c r="JWU63" s="153"/>
      <c r="JWV63" s="154"/>
      <c r="JWW63" s="150"/>
      <c r="JWX63" s="151"/>
      <c r="JWY63" s="152"/>
      <c r="JWZ63" s="152"/>
      <c r="JXA63" s="153"/>
      <c r="JXB63" s="154"/>
      <c r="JXC63" s="150"/>
      <c r="JXD63" s="151"/>
      <c r="JXE63" s="152"/>
      <c r="JXF63" s="152"/>
      <c r="JXG63" s="153"/>
      <c r="JXH63" s="154"/>
      <c r="JXI63" s="150"/>
      <c r="JXJ63" s="151"/>
      <c r="JXK63" s="152"/>
      <c r="JXL63" s="152"/>
      <c r="JXM63" s="153"/>
      <c r="JXN63" s="154"/>
      <c r="JXO63" s="150"/>
      <c r="JXP63" s="151"/>
      <c r="JXQ63" s="152"/>
      <c r="JXR63" s="152"/>
      <c r="JXS63" s="153"/>
      <c r="JXT63" s="154"/>
      <c r="JXU63" s="150"/>
      <c r="JXV63" s="151"/>
      <c r="JXW63" s="152"/>
      <c r="JXX63" s="152"/>
      <c r="JXY63" s="153"/>
      <c r="JXZ63" s="154"/>
      <c r="JYA63" s="150"/>
      <c r="JYB63" s="151"/>
      <c r="JYC63" s="152"/>
      <c r="JYD63" s="152"/>
      <c r="JYE63" s="153"/>
      <c r="JYF63" s="154"/>
      <c r="JYG63" s="150"/>
      <c r="JYH63" s="151"/>
      <c r="JYI63" s="152"/>
      <c r="JYJ63" s="152"/>
      <c r="JYK63" s="153"/>
      <c r="JYL63" s="154"/>
      <c r="JYM63" s="150"/>
      <c r="JYN63" s="151"/>
      <c r="JYO63" s="152"/>
      <c r="JYP63" s="152"/>
      <c r="JYQ63" s="153"/>
      <c r="JYR63" s="154"/>
      <c r="JYS63" s="150"/>
      <c r="JYT63" s="151"/>
      <c r="JYU63" s="152"/>
      <c r="JYV63" s="152"/>
      <c r="JYW63" s="153"/>
      <c r="JYX63" s="154"/>
      <c r="JYY63" s="150"/>
      <c r="JYZ63" s="151"/>
      <c r="JZA63" s="152"/>
      <c r="JZB63" s="152"/>
      <c r="JZC63" s="153"/>
      <c r="JZD63" s="154"/>
      <c r="JZE63" s="150"/>
      <c r="JZF63" s="151"/>
      <c r="JZG63" s="152"/>
      <c r="JZH63" s="152"/>
      <c r="JZI63" s="153"/>
      <c r="JZJ63" s="154"/>
      <c r="JZK63" s="150"/>
      <c r="JZL63" s="151"/>
      <c r="JZM63" s="152"/>
      <c r="JZN63" s="152"/>
      <c r="JZO63" s="153"/>
      <c r="JZP63" s="154"/>
      <c r="JZQ63" s="150"/>
      <c r="JZR63" s="151"/>
      <c r="JZS63" s="152"/>
      <c r="JZT63" s="152"/>
      <c r="JZU63" s="153"/>
      <c r="JZV63" s="154"/>
      <c r="JZW63" s="150"/>
      <c r="JZX63" s="151"/>
      <c r="JZY63" s="152"/>
      <c r="JZZ63" s="152"/>
      <c r="KAA63" s="153"/>
      <c r="KAB63" s="154"/>
      <c r="KAC63" s="150"/>
      <c r="KAD63" s="151"/>
      <c r="KAE63" s="152"/>
      <c r="KAF63" s="152"/>
      <c r="KAG63" s="153"/>
      <c r="KAH63" s="154"/>
      <c r="KAI63" s="150"/>
      <c r="KAJ63" s="151"/>
      <c r="KAK63" s="152"/>
      <c r="KAL63" s="152"/>
      <c r="KAM63" s="153"/>
      <c r="KAN63" s="154"/>
      <c r="KAO63" s="150"/>
      <c r="KAP63" s="151"/>
      <c r="KAQ63" s="152"/>
      <c r="KAR63" s="152"/>
      <c r="KAS63" s="153"/>
      <c r="KAT63" s="154"/>
      <c r="KAU63" s="150"/>
      <c r="KAV63" s="151"/>
      <c r="KAW63" s="152"/>
      <c r="KAX63" s="152"/>
      <c r="KAY63" s="153"/>
      <c r="KAZ63" s="154"/>
      <c r="KBA63" s="150"/>
      <c r="KBB63" s="151"/>
      <c r="KBC63" s="152"/>
      <c r="KBD63" s="152"/>
      <c r="KBE63" s="153"/>
      <c r="KBF63" s="154"/>
      <c r="KBG63" s="150"/>
      <c r="KBH63" s="151"/>
      <c r="KBI63" s="152"/>
      <c r="KBJ63" s="152"/>
      <c r="KBK63" s="153"/>
      <c r="KBL63" s="154"/>
      <c r="KBM63" s="150"/>
      <c r="KBN63" s="151"/>
      <c r="KBO63" s="152"/>
      <c r="KBP63" s="152"/>
      <c r="KBQ63" s="153"/>
      <c r="KBR63" s="154"/>
      <c r="KBS63" s="150"/>
      <c r="KBT63" s="151"/>
      <c r="KBU63" s="152"/>
      <c r="KBV63" s="152"/>
      <c r="KBW63" s="153"/>
      <c r="KBX63" s="154"/>
      <c r="KBY63" s="150"/>
      <c r="KBZ63" s="151"/>
      <c r="KCA63" s="152"/>
      <c r="KCB63" s="152"/>
      <c r="KCC63" s="153"/>
      <c r="KCD63" s="154"/>
      <c r="KCE63" s="150"/>
      <c r="KCF63" s="151"/>
      <c r="KCG63" s="152"/>
      <c r="KCH63" s="152"/>
      <c r="KCI63" s="153"/>
      <c r="KCJ63" s="154"/>
      <c r="KCK63" s="150"/>
      <c r="KCL63" s="151"/>
      <c r="KCM63" s="152"/>
      <c r="KCN63" s="152"/>
      <c r="KCO63" s="153"/>
      <c r="KCP63" s="154"/>
      <c r="KCQ63" s="150"/>
      <c r="KCR63" s="151"/>
      <c r="KCS63" s="152"/>
      <c r="KCT63" s="152"/>
      <c r="KCU63" s="153"/>
      <c r="KCV63" s="154"/>
      <c r="KCW63" s="150"/>
      <c r="KCX63" s="151"/>
      <c r="KCY63" s="152"/>
      <c r="KCZ63" s="152"/>
      <c r="KDA63" s="153"/>
      <c r="KDB63" s="154"/>
      <c r="KDC63" s="150"/>
      <c r="KDD63" s="151"/>
      <c r="KDE63" s="152"/>
      <c r="KDF63" s="152"/>
      <c r="KDG63" s="153"/>
      <c r="KDH63" s="154"/>
      <c r="KDI63" s="150"/>
      <c r="KDJ63" s="151"/>
      <c r="KDK63" s="152"/>
      <c r="KDL63" s="152"/>
      <c r="KDM63" s="153"/>
      <c r="KDN63" s="154"/>
      <c r="KDO63" s="150"/>
      <c r="KDP63" s="151"/>
      <c r="KDQ63" s="152"/>
      <c r="KDR63" s="152"/>
      <c r="KDS63" s="153"/>
      <c r="KDT63" s="154"/>
      <c r="KDU63" s="150"/>
      <c r="KDV63" s="151"/>
      <c r="KDW63" s="152"/>
      <c r="KDX63" s="152"/>
      <c r="KDY63" s="153"/>
      <c r="KDZ63" s="154"/>
      <c r="KEA63" s="150"/>
      <c r="KEB63" s="151"/>
      <c r="KEC63" s="152"/>
      <c r="KED63" s="152"/>
      <c r="KEE63" s="153"/>
      <c r="KEF63" s="154"/>
      <c r="KEG63" s="150"/>
      <c r="KEH63" s="151"/>
      <c r="KEI63" s="152"/>
      <c r="KEJ63" s="152"/>
      <c r="KEK63" s="153"/>
      <c r="KEL63" s="154"/>
      <c r="KEM63" s="150"/>
      <c r="KEN63" s="151"/>
      <c r="KEO63" s="152"/>
      <c r="KEP63" s="152"/>
      <c r="KEQ63" s="153"/>
      <c r="KER63" s="154"/>
      <c r="KES63" s="150"/>
      <c r="KET63" s="151"/>
      <c r="KEU63" s="152"/>
      <c r="KEV63" s="152"/>
      <c r="KEW63" s="153"/>
      <c r="KEX63" s="154"/>
      <c r="KEY63" s="150"/>
      <c r="KEZ63" s="151"/>
      <c r="KFA63" s="152"/>
      <c r="KFB63" s="152"/>
      <c r="KFC63" s="153"/>
      <c r="KFD63" s="154"/>
      <c r="KFE63" s="150"/>
      <c r="KFF63" s="151"/>
      <c r="KFG63" s="152"/>
      <c r="KFH63" s="152"/>
      <c r="KFI63" s="153"/>
      <c r="KFJ63" s="154"/>
      <c r="KFK63" s="150"/>
      <c r="KFL63" s="151"/>
      <c r="KFM63" s="152"/>
      <c r="KFN63" s="152"/>
      <c r="KFO63" s="153"/>
      <c r="KFP63" s="154"/>
      <c r="KFQ63" s="150"/>
      <c r="KFR63" s="151"/>
      <c r="KFS63" s="152"/>
      <c r="KFT63" s="152"/>
      <c r="KFU63" s="153"/>
      <c r="KFV63" s="154"/>
      <c r="KFW63" s="150"/>
      <c r="KFX63" s="151"/>
      <c r="KFY63" s="152"/>
      <c r="KFZ63" s="152"/>
      <c r="KGA63" s="153"/>
      <c r="KGB63" s="154"/>
      <c r="KGC63" s="150"/>
      <c r="KGD63" s="151"/>
      <c r="KGE63" s="152"/>
      <c r="KGF63" s="152"/>
      <c r="KGG63" s="153"/>
      <c r="KGH63" s="154"/>
      <c r="KGI63" s="150"/>
      <c r="KGJ63" s="151"/>
      <c r="KGK63" s="152"/>
      <c r="KGL63" s="152"/>
      <c r="KGM63" s="153"/>
      <c r="KGN63" s="154"/>
      <c r="KGO63" s="150"/>
      <c r="KGP63" s="151"/>
      <c r="KGQ63" s="152"/>
      <c r="KGR63" s="152"/>
      <c r="KGS63" s="153"/>
      <c r="KGT63" s="154"/>
      <c r="KGU63" s="150"/>
      <c r="KGV63" s="151"/>
      <c r="KGW63" s="152"/>
      <c r="KGX63" s="152"/>
      <c r="KGY63" s="153"/>
      <c r="KGZ63" s="154"/>
      <c r="KHA63" s="150"/>
      <c r="KHB63" s="151"/>
      <c r="KHC63" s="152"/>
      <c r="KHD63" s="152"/>
      <c r="KHE63" s="153"/>
      <c r="KHF63" s="154"/>
      <c r="KHG63" s="150"/>
      <c r="KHH63" s="151"/>
      <c r="KHI63" s="152"/>
      <c r="KHJ63" s="152"/>
      <c r="KHK63" s="153"/>
      <c r="KHL63" s="154"/>
      <c r="KHM63" s="150"/>
      <c r="KHN63" s="151"/>
      <c r="KHO63" s="152"/>
      <c r="KHP63" s="152"/>
      <c r="KHQ63" s="153"/>
      <c r="KHR63" s="154"/>
      <c r="KHS63" s="150"/>
      <c r="KHT63" s="151"/>
      <c r="KHU63" s="152"/>
      <c r="KHV63" s="152"/>
      <c r="KHW63" s="153"/>
      <c r="KHX63" s="154"/>
      <c r="KHY63" s="150"/>
      <c r="KHZ63" s="151"/>
      <c r="KIA63" s="152"/>
      <c r="KIB63" s="152"/>
      <c r="KIC63" s="153"/>
      <c r="KID63" s="154"/>
      <c r="KIE63" s="150"/>
      <c r="KIF63" s="151"/>
      <c r="KIG63" s="152"/>
      <c r="KIH63" s="152"/>
      <c r="KII63" s="153"/>
      <c r="KIJ63" s="154"/>
      <c r="KIK63" s="150"/>
      <c r="KIL63" s="151"/>
      <c r="KIM63" s="152"/>
      <c r="KIN63" s="152"/>
      <c r="KIO63" s="153"/>
      <c r="KIP63" s="154"/>
      <c r="KIQ63" s="150"/>
      <c r="KIR63" s="151"/>
      <c r="KIS63" s="152"/>
      <c r="KIT63" s="152"/>
      <c r="KIU63" s="153"/>
      <c r="KIV63" s="154"/>
      <c r="KIW63" s="150"/>
      <c r="KIX63" s="151"/>
      <c r="KIY63" s="152"/>
      <c r="KIZ63" s="152"/>
      <c r="KJA63" s="153"/>
      <c r="KJB63" s="154"/>
      <c r="KJC63" s="150"/>
      <c r="KJD63" s="151"/>
      <c r="KJE63" s="152"/>
      <c r="KJF63" s="152"/>
      <c r="KJG63" s="153"/>
      <c r="KJH63" s="154"/>
      <c r="KJI63" s="150"/>
      <c r="KJJ63" s="151"/>
      <c r="KJK63" s="152"/>
      <c r="KJL63" s="152"/>
      <c r="KJM63" s="153"/>
      <c r="KJN63" s="154"/>
      <c r="KJO63" s="150"/>
      <c r="KJP63" s="151"/>
      <c r="KJQ63" s="152"/>
      <c r="KJR63" s="152"/>
      <c r="KJS63" s="153"/>
      <c r="KJT63" s="154"/>
      <c r="KJU63" s="150"/>
      <c r="KJV63" s="151"/>
      <c r="KJW63" s="152"/>
      <c r="KJX63" s="152"/>
      <c r="KJY63" s="153"/>
      <c r="KJZ63" s="154"/>
      <c r="KKA63" s="150"/>
      <c r="KKB63" s="151"/>
      <c r="KKC63" s="152"/>
      <c r="KKD63" s="152"/>
      <c r="KKE63" s="153"/>
      <c r="KKF63" s="154"/>
      <c r="KKG63" s="150"/>
      <c r="KKH63" s="151"/>
      <c r="KKI63" s="152"/>
      <c r="KKJ63" s="152"/>
      <c r="KKK63" s="153"/>
      <c r="KKL63" s="154"/>
      <c r="KKM63" s="150"/>
      <c r="KKN63" s="151"/>
      <c r="KKO63" s="152"/>
      <c r="KKP63" s="152"/>
      <c r="KKQ63" s="153"/>
      <c r="KKR63" s="154"/>
      <c r="KKS63" s="150"/>
      <c r="KKT63" s="151"/>
      <c r="KKU63" s="152"/>
      <c r="KKV63" s="152"/>
      <c r="KKW63" s="153"/>
      <c r="KKX63" s="154"/>
      <c r="KKY63" s="150"/>
      <c r="KKZ63" s="151"/>
      <c r="KLA63" s="152"/>
      <c r="KLB63" s="152"/>
      <c r="KLC63" s="153"/>
      <c r="KLD63" s="154"/>
      <c r="KLE63" s="150"/>
      <c r="KLF63" s="151"/>
      <c r="KLG63" s="152"/>
      <c r="KLH63" s="152"/>
      <c r="KLI63" s="153"/>
      <c r="KLJ63" s="154"/>
      <c r="KLK63" s="150"/>
      <c r="KLL63" s="151"/>
      <c r="KLM63" s="152"/>
      <c r="KLN63" s="152"/>
      <c r="KLO63" s="153"/>
      <c r="KLP63" s="154"/>
      <c r="KLQ63" s="150"/>
      <c r="KLR63" s="151"/>
      <c r="KLS63" s="152"/>
      <c r="KLT63" s="152"/>
      <c r="KLU63" s="153"/>
      <c r="KLV63" s="154"/>
      <c r="KLW63" s="150"/>
      <c r="KLX63" s="151"/>
      <c r="KLY63" s="152"/>
      <c r="KLZ63" s="152"/>
      <c r="KMA63" s="153"/>
      <c r="KMB63" s="154"/>
      <c r="KMC63" s="150"/>
      <c r="KMD63" s="151"/>
      <c r="KME63" s="152"/>
      <c r="KMF63" s="152"/>
      <c r="KMG63" s="153"/>
      <c r="KMH63" s="154"/>
      <c r="KMI63" s="150"/>
      <c r="KMJ63" s="151"/>
      <c r="KMK63" s="152"/>
      <c r="KML63" s="152"/>
      <c r="KMM63" s="153"/>
      <c r="KMN63" s="154"/>
      <c r="KMO63" s="150"/>
      <c r="KMP63" s="151"/>
      <c r="KMQ63" s="152"/>
      <c r="KMR63" s="152"/>
      <c r="KMS63" s="153"/>
      <c r="KMT63" s="154"/>
      <c r="KMU63" s="150"/>
      <c r="KMV63" s="151"/>
      <c r="KMW63" s="152"/>
      <c r="KMX63" s="152"/>
      <c r="KMY63" s="153"/>
      <c r="KMZ63" s="154"/>
      <c r="KNA63" s="150"/>
      <c r="KNB63" s="151"/>
      <c r="KNC63" s="152"/>
      <c r="KND63" s="152"/>
      <c r="KNE63" s="153"/>
      <c r="KNF63" s="154"/>
      <c r="KNG63" s="150"/>
      <c r="KNH63" s="151"/>
      <c r="KNI63" s="152"/>
      <c r="KNJ63" s="152"/>
      <c r="KNK63" s="153"/>
      <c r="KNL63" s="154"/>
      <c r="KNM63" s="150"/>
      <c r="KNN63" s="151"/>
      <c r="KNO63" s="152"/>
      <c r="KNP63" s="152"/>
      <c r="KNQ63" s="153"/>
      <c r="KNR63" s="154"/>
      <c r="KNS63" s="150"/>
      <c r="KNT63" s="151"/>
      <c r="KNU63" s="152"/>
      <c r="KNV63" s="152"/>
      <c r="KNW63" s="153"/>
      <c r="KNX63" s="154"/>
      <c r="KNY63" s="150"/>
      <c r="KNZ63" s="151"/>
      <c r="KOA63" s="152"/>
      <c r="KOB63" s="152"/>
      <c r="KOC63" s="153"/>
      <c r="KOD63" s="154"/>
      <c r="KOE63" s="150"/>
      <c r="KOF63" s="151"/>
      <c r="KOG63" s="152"/>
      <c r="KOH63" s="152"/>
      <c r="KOI63" s="153"/>
      <c r="KOJ63" s="154"/>
      <c r="KOK63" s="150"/>
      <c r="KOL63" s="151"/>
      <c r="KOM63" s="152"/>
      <c r="KON63" s="152"/>
      <c r="KOO63" s="153"/>
      <c r="KOP63" s="154"/>
      <c r="KOQ63" s="150"/>
      <c r="KOR63" s="151"/>
      <c r="KOS63" s="152"/>
      <c r="KOT63" s="152"/>
      <c r="KOU63" s="153"/>
      <c r="KOV63" s="154"/>
      <c r="KOW63" s="150"/>
      <c r="KOX63" s="151"/>
      <c r="KOY63" s="152"/>
      <c r="KOZ63" s="152"/>
      <c r="KPA63" s="153"/>
      <c r="KPB63" s="154"/>
      <c r="KPC63" s="150"/>
      <c r="KPD63" s="151"/>
      <c r="KPE63" s="152"/>
      <c r="KPF63" s="152"/>
      <c r="KPG63" s="153"/>
      <c r="KPH63" s="154"/>
      <c r="KPI63" s="150"/>
      <c r="KPJ63" s="151"/>
      <c r="KPK63" s="152"/>
      <c r="KPL63" s="152"/>
      <c r="KPM63" s="153"/>
      <c r="KPN63" s="154"/>
      <c r="KPO63" s="150"/>
      <c r="KPP63" s="151"/>
      <c r="KPQ63" s="152"/>
      <c r="KPR63" s="152"/>
      <c r="KPS63" s="153"/>
      <c r="KPT63" s="154"/>
      <c r="KPU63" s="150"/>
      <c r="KPV63" s="151"/>
      <c r="KPW63" s="152"/>
      <c r="KPX63" s="152"/>
      <c r="KPY63" s="153"/>
      <c r="KPZ63" s="154"/>
      <c r="KQA63" s="150"/>
      <c r="KQB63" s="151"/>
      <c r="KQC63" s="152"/>
      <c r="KQD63" s="152"/>
      <c r="KQE63" s="153"/>
      <c r="KQF63" s="154"/>
      <c r="KQG63" s="150"/>
      <c r="KQH63" s="151"/>
      <c r="KQI63" s="152"/>
      <c r="KQJ63" s="152"/>
      <c r="KQK63" s="153"/>
      <c r="KQL63" s="154"/>
      <c r="KQM63" s="150"/>
      <c r="KQN63" s="151"/>
      <c r="KQO63" s="152"/>
      <c r="KQP63" s="152"/>
      <c r="KQQ63" s="153"/>
      <c r="KQR63" s="154"/>
      <c r="KQS63" s="150"/>
      <c r="KQT63" s="151"/>
      <c r="KQU63" s="152"/>
      <c r="KQV63" s="152"/>
      <c r="KQW63" s="153"/>
      <c r="KQX63" s="154"/>
      <c r="KQY63" s="150"/>
      <c r="KQZ63" s="151"/>
      <c r="KRA63" s="152"/>
      <c r="KRB63" s="152"/>
      <c r="KRC63" s="153"/>
      <c r="KRD63" s="154"/>
      <c r="KRE63" s="150"/>
      <c r="KRF63" s="151"/>
      <c r="KRG63" s="152"/>
      <c r="KRH63" s="152"/>
      <c r="KRI63" s="153"/>
      <c r="KRJ63" s="154"/>
      <c r="KRK63" s="150"/>
      <c r="KRL63" s="151"/>
      <c r="KRM63" s="152"/>
      <c r="KRN63" s="152"/>
      <c r="KRO63" s="153"/>
      <c r="KRP63" s="154"/>
      <c r="KRQ63" s="150"/>
      <c r="KRR63" s="151"/>
      <c r="KRS63" s="152"/>
      <c r="KRT63" s="152"/>
      <c r="KRU63" s="153"/>
      <c r="KRV63" s="154"/>
      <c r="KRW63" s="150"/>
      <c r="KRX63" s="151"/>
      <c r="KRY63" s="152"/>
      <c r="KRZ63" s="152"/>
      <c r="KSA63" s="153"/>
      <c r="KSB63" s="154"/>
      <c r="KSC63" s="150"/>
      <c r="KSD63" s="151"/>
      <c r="KSE63" s="152"/>
      <c r="KSF63" s="152"/>
      <c r="KSG63" s="153"/>
      <c r="KSH63" s="154"/>
      <c r="KSI63" s="150"/>
      <c r="KSJ63" s="151"/>
      <c r="KSK63" s="152"/>
      <c r="KSL63" s="152"/>
      <c r="KSM63" s="153"/>
      <c r="KSN63" s="154"/>
      <c r="KSO63" s="150"/>
      <c r="KSP63" s="151"/>
      <c r="KSQ63" s="152"/>
      <c r="KSR63" s="152"/>
      <c r="KSS63" s="153"/>
      <c r="KST63" s="154"/>
      <c r="KSU63" s="150"/>
      <c r="KSV63" s="151"/>
      <c r="KSW63" s="152"/>
      <c r="KSX63" s="152"/>
      <c r="KSY63" s="153"/>
      <c r="KSZ63" s="154"/>
      <c r="KTA63" s="150"/>
      <c r="KTB63" s="151"/>
      <c r="KTC63" s="152"/>
      <c r="KTD63" s="152"/>
      <c r="KTE63" s="153"/>
      <c r="KTF63" s="154"/>
      <c r="KTG63" s="150"/>
      <c r="KTH63" s="151"/>
      <c r="KTI63" s="152"/>
      <c r="KTJ63" s="152"/>
      <c r="KTK63" s="153"/>
      <c r="KTL63" s="154"/>
      <c r="KTM63" s="150"/>
      <c r="KTN63" s="151"/>
      <c r="KTO63" s="152"/>
      <c r="KTP63" s="152"/>
      <c r="KTQ63" s="153"/>
      <c r="KTR63" s="154"/>
      <c r="KTS63" s="150"/>
      <c r="KTT63" s="151"/>
      <c r="KTU63" s="152"/>
      <c r="KTV63" s="152"/>
      <c r="KTW63" s="153"/>
      <c r="KTX63" s="154"/>
      <c r="KTY63" s="150"/>
      <c r="KTZ63" s="151"/>
      <c r="KUA63" s="152"/>
      <c r="KUB63" s="152"/>
      <c r="KUC63" s="153"/>
      <c r="KUD63" s="154"/>
      <c r="KUE63" s="150"/>
      <c r="KUF63" s="151"/>
      <c r="KUG63" s="152"/>
      <c r="KUH63" s="152"/>
      <c r="KUI63" s="153"/>
      <c r="KUJ63" s="154"/>
      <c r="KUK63" s="150"/>
      <c r="KUL63" s="151"/>
      <c r="KUM63" s="152"/>
      <c r="KUN63" s="152"/>
      <c r="KUO63" s="153"/>
      <c r="KUP63" s="154"/>
      <c r="KUQ63" s="150"/>
      <c r="KUR63" s="151"/>
      <c r="KUS63" s="152"/>
      <c r="KUT63" s="152"/>
      <c r="KUU63" s="153"/>
      <c r="KUV63" s="154"/>
      <c r="KUW63" s="150"/>
      <c r="KUX63" s="151"/>
      <c r="KUY63" s="152"/>
      <c r="KUZ63" s="152"/>
      <c r="KVA63" s="153"/>
      <c r="KVB63" s="154"/>
      <c r="KVC63" s="150"/>
      <c r="KVD63" s="151"/>
      <c r="KVE63" s="152"/>
      <c r="KVF63" s="152"/>
      <c r="KVG63" s="153"/>
      <c r="KVH63" s="154"/>
      <c r="KVI63" s="150"/>
      <c r="KVJ63" s="151"/>
      <c r="KVK63" s="152"/>
      <c r="KVL63" s="152"/>
      <c r="KVM63" s="153"/>
      <c r="KVN63" s="154"/>
      <c r="KVO63" s="150"/>
      <c r="KVP63" s="151"/>
      <c r="KVQ63" s="152"/>
      <c r="KVR63" s="152"/>
      <c r="KVS63" s="153"/>
      <c r="KVT63" s="154"/>
      <c r="KVU63" s="150"/>
      <c r="KVV63" s="151"/>
      <c r="KVW63" s="152"/>
      <c r="KVX63" s="152"/>
      <c r="KVY63" s="153"/>
      <c r="KVZ63" s="154"/>
      <c r="KWA63" s="150"/>
      <c r="KWB63" s="151"/>
      <c r="KWC63" s="152"/>
      <c r="KWD63" s="152"/>
      <c r="KWE63" s="153"/>
      <c r="KWF63" s="154"/>
      <c r="KWG63" s="150"/>
      <c r="KWH63" s="151"/>
      <c r="KWI63" s="152"/>
      <c r="KWJ63" s="152"/>
      <c r="KWK63" s="153"/>
      <c r="KWL63" s="154"/>
      <c r="KWM63" s="150"/>
      <c r="KWN63" s="151"/>
      <c r="KWO63" s="152"/>
      <c r="KWP63" s="152"/>
      <c r="KWQ63" s="153"/>
      <c r="KWR63" s="154"/>
      <c r="KWS63" s="150"/>
      <c r="KWT63" s="151"/>
      <c r="KWU63" s="152"/>
      <c r="KWV63" s="152"/>
      <c r="KWW63" s="153"/>
      <c r="KWX63" s="154"/>
      <c r="KWY63" s="150"/>
      <c r="KWZ63" s="151"/>
      <c r="KXA63" s="152"/>
      <c r="KXB63" s="152"/>
      <c r="KXC63" s="153"/>
      <c r="KXD63" s="154"/>
      <c r="KXE63" s="150"/>
      <c r="KXF63" s="151"/>
      <c r="KXG63" s="152"/>
      <c r="KXH63" s="152"/>
      <c r="KXI63" s="153"/>
      <c r="KXJ63" s="154"/>
      <c r="KXK63" s="150"/>
      <c r="KXL63" s="151"/>
      <c r="KXM63" s="152"/>
      <c r="KXN63" s="152"/>
      <c r="KXO63" s="153"/>
      <c r="KXP63" s="154"/>
      <c r="KXQ63" s="150"/>
      <c r="KXR63" s="151"/>
      <c r="KXS63" s="152"/>
      <c r="KXT63" s="152"/>
      <c r="KXU63" s="153"/>
      <c r="KXV63" s="154"/>
      <c r="KXW63" s="150"/>
      <c r="KXX63" s="151"/>
      <c r="KXY63" s="152"/>
      <c r="KXZ63" s="152"/>
      <c r="KYA63" s="153"/>
      <c r="KYB63" s="154"/>
      <c r="KYC63" s="150"/>
      <c r="KYD63" s="151"/>
      <c r="KYE63" s="152"/>
      <c r="KYF63" s="152"/>
      <c r="KYG63" s="153"/>
      <c r="KYH63" s="154"/>
      <c r="KYI63" s="150"/>
      <c r="KYJ63" s="151"/>
      <c r="KYK63" s="152"/>
      <c r="KYL63" s="152"/>
      <c r="KYM63" s="153"/>
      <c r="KYN63" s="154"/>
      <c r="KYO63" s="150"/>
      <c r="KYP63" s="151"/>
      <c r="KYQ63" s="152"/>
      <c r="KYR63" s="152"/>
      <c r="KYS63" s="153"/>
      <c r="KYT63" s="154"/>
      <c r="KYU63" s="150"/>
      <c r="KYV63" s="151"/>
      <c r="KYW63" s="152"/>
      <c r="KYX63" s="152"/>
      <c r="KYY63" s="153"/>
      <c r="KYZ63" s="154"/>
      <c r="KZA63" s="150"/>
      <c r="KZB63" s="151"/>
      <c r="KZC63" s="152"/>
      <c r="KZD63" s="152"/>
      <c r="KZE63" s="153"/>
      <c r="KZF63" s="154"/>
      <c r="KZG63" s="150"/>
      <c r="KZH63" s="151"/>
      <c r="KZI63" s="152"/>
      <c r="KZJ63" s="152"/>
      <c r="KZK63" s="153"/>
      <c r="KZL63" s="154"/>
      <c r="KZM63" s="150"/>
      <c r="KZN63" s="151"/>
      <c r="KZO63" s="152"/>
      <c r="KZP63" s="152"/>
      <c r="KZQ63" s="153"/>
      <c r="KZR63" s="154"/>
      <c r="KZS63" s="150"/>
      <c r="KZT63" s="151"/>
      <c r="KZU63" s="152"/>
      <c r="KZV63" s="152"/>
      <c r="KZW63" s="153"/>
      <c r="KZX63" s="154"/>
      <c r="KZY63" s="150"/>
      <c r="KZZ63" s="151"/>
      <c r="LAA63" s="152"/>
      <c r="LAB63" s="152"/>
      <c r="LAC63" s="153"/>
      <c r="LAD63" s="154"/>
      <c r="LAE63" s="150"/>
      <c r="LAF63" s="151"/>
      <c r="LAG63" s="152"/>
      <c r="LAH63" s="152"/>
      <c r="LAI63" s="153"/>
      <c r="LAJ63" s="154"/>
      <c r="LAK63" s="150"/>
      <c r="LAL63" s="151"/>
      <c r="LAM63" s="152"/>
      <c r="LAN63" s="152"/>
      <c r="LAO63" s="153"/>
      <c r="LAP63" s="154"/>
      <c r="LAQ63" s="150"/>
      <c r="LAR63" s="151"/>
      <c r="LAS63" s="152"/>
      <c r="LAT63" s="152"/>
      <c r="LAU63" s="153"/>
      <c r="LAV63" s="154"/>
      <c r="LAW63" s="150"/>
      <c r="LAX63" s="151"/>
      <c r="LAY63" s="152"/>
      <c r="LAZ63" s="152"/>
      <c r="LBA63" s="153"/>
      <c r="LBB63" s="154"/>
      <c r="LBC63" s="150"/>
      <c r="LBD63" s="151"/>
      <c r="LBE63" s="152"/>
      <c r="LBF63" s="152"/>
      <c r="LBG63" s="153"/>
      <c r="LBH63" s="154"/>
      <c r="LBI63" s="150"/>
      <c r="LBJ63" s="151"/>
      <c r="LBK63" s="152"/>
      <c r="LBL63" s="152"/>
      <c r="LBM63" s="153"/>
      <c r="LBN63" s="154"/>
      <c r="LBO63" s="150"/>
      <c r="LBP63" s="151"/>
      <c r="LBQ63" s="152"/>
      <c r="LBR63" s="152"/>
      <c r="LBS63" s="153"/>
      <c r="LBT63" s="154"/>
      <c r="LBU63" s="150"/>
      <c r="LBV63" s="151"/>
      <c r="LBW63" s="152"/>
      <c r="LBX63" s="152"/>
      <c r="LBY63" s="153"/>
      <c r="LBZ63" s="154"/>
      <c r="LCA63" s="150"/>
      <c r="LCB63" s="151"/>
      <c r="LCC63" s="152"/>
      <c r="LCD63" s="152"/>
      <c r="LCE63" s="153"/>
      <c r="LCF63" s="154"/>
      <c r="LCG63" s="150"/>
      <c r="LCH63" s="151"/>
      <c r="LCI63" s="152"/>
      <c r="LCJ63" s="152"/>
      <c r="LCK63" s="153"/>
      <c r="LCL63" s="154"/>
      <c r="LCM63" s="150"/>
      <c r="LCN63" s="151"/>
      <c r="LCO63" s="152"/>
      <c r="LCP63" s="152"/>
      <c r="LCQ63" s="153"/>
      <c r="LCR63" s="154"/>
      <c r="LCS63" s="150"/>
      <c r="LCT63" s="151"/>
      <c r="LCU63" s="152"/>
      <c r="LCV63" s="152"/>
      <c r="LCW63" s="153"/>
      <c r="LCX63" s="154"/>
      <c r="LCY63" s="150"/>
      <c r="LCZ63" s="151"/>
      <c r="LDA63" s="152"/>
      <c r="LDB63" s="152"/>
      <c r="LDC63" s="153"/>
      <c r="LDD63" s="154"/>
      <c r="LDE63" s="150"/>
      <c r="LDF63" s="151"/>
      <c r="LDG63" s="152"/>
      <c r="LDH63" s="152"/>
      <c r="LDI63" s="153"/>
      <c r="LDJ63" s="154"/>
      <c r="LDK63" s="150"/>
      <c r="LDL63" s="151"/>
      <c r="LDM63" s="152"/>
      <c r="LDN63" s="152"/>
      <c r="LDO63" s="153"/>
      <c r="LDP63" s="154"/>
      <c r="LDQ63" s="150"/>
      <c r="LDR63" s="151"/>
      <c r="LDS63" s="152"/>
      <c r="LDT63" s="152"/>
      <c r="LDU63" s="153"/>
      <c r="LDV63" s="154"/>
      <c r="LDW63" s="150"/>
      <c r="LDX63" s="151"/>
      <c r="LDY63" s="152"/>
      <c r="LDZ63" s="152"/>
      <c r="LEA63" s="153"/>
      <c r="LEB63" s="154"/>
      <c r="LEC63" s="150"/>
      <c r="LED63" s="151"/>
      <c r="LEE63" s="152"/>
      <c r="LEF63" s="152"/>
      <c r="LEG63" s="153"/>
      <c r="LEH63" s="154"/>
      <c r="LEI63" s="150"/>
      <c r="LEJ63" s="151"/>
      <c r="LEK63" s="152"/>
      <c r="LEL63" s="152"/>
      <c r="LEM63" s="153"/>
      <c r="LEN63" s="154"/>
      <c r="LEO63" s="150"/>
      <c r="LEP63" s="151"/>
      <c r="LEQ63" s="152"/>
      <c r="LER63" s="152"/>
      <c r="LES63" s="153"/>
      <c r="LET63" s="154"/>
      <c r="LEU63" s="150"/>
      <c r="LEV63" s="151"/>
      <c r="LEW63" s="152"/>
      <c r="LEX63" s="152"/>
      <c r="LEY63" s="153"/>
      <c r="LEZ63" s="154"/>
      <c r="LFA63" s="150"/>
      <c r="LFB63" s="151"/>
      <c r="LFC63" s="152"/>
      <c r="LFD63" s="152"/>
      <c r="LFE63" s="153"/>
      <c r="LFF63" s="154"/>
      <c r="LFG63" s="150"/>
      <c r="LFH63" s="151"/>
      <c r="LFI63" s="152"/>
      <c r="LFJ63" s="152"/>
      <c r="LFK63" s="153"/>
      <c r="LFL63" s="154"/>
      <c r="LFM63" s="150"/>
      <c r="LFN63" s="151"/>
      <c r="LFO63" s="152"/>
      <c r="LFP63" s="152"/>
      <c r="LFQ63" s="153"/>
      <c r="LFR63" s="154"/>
      <c r="LFS63" s="150"/>
      <c r="LFT63" s="151"/>
      <c r="LFU63" s="152"/>
      <c r="LFV63" s="152"/>
      <c r="LFW63" s="153"/>
      <c r="LFX63" s="154"/>
      <c r="LFY63" s="150"/>
      <c r="LFZ63" s="151"/>
      <c r="LGA63" s="152"/>
      <c r="LGB63" s="152"/>
      <c r="LGC63" s="153"/>
      <c r="LGD63" s="154"/>
      <c r="LGE63" s="150"/>
      <c r="LGF63" s="151"/>
      <c r="LGG63" s="152"/>
      <c r="LGH63" s="152"/>
      <c r="LGI63" s="153"/>
      <c r="LGJ63" s="154"/>
      <c r="LGK63" s="150"/>
      <c r="LGL63" s="151"/>
      <c r="LGM63" s="152"/>
      <c r="LGN63" s="152"/>
      <c r="LGO63" s="153"/>
      <c r="LGP63" s="154"/>
      <c r="LGQ63" s="150"/>
      <c r="LGR63" s="151"/>
      <c r="LGS63" s="152"/>
      <c r="LGT63" s="152"/>
      <c r="LGU63" s="153"/>
      <c r="LGV63" s="154"/>
      <c r="LGW63" s="150"/>
      <c r="LGX63" s="151"/>
      <c r="LGY63" s="152"/>
      <c r="LGZ63" s="152"/>
      <c r="LHA63" s="153"/>
      <c r="LHB63" s="154"/>
      <c r="LHC63" s="150"/>
      <c r="LHD63" s="151"/>
      <c r="LHE63" s="152"/>
      <c r="LHF63" s="152"/>
      <c r="LHG63" s="153"/>
      <c r="LHH63" s="154"/>
      <c r="LHI63" s="150"/>
      <c r="LHJ63" s="151"/>
      <c r="LHK63" s="152"/>
      <c r="LHL63" s="152"/>
      <c r="LHM63" s="153"/>
      <c r="LHN63" s="154"/>
      <c r="LHO63" s="150"/>
      <c r="LHP63" s="151"/>
      <c r="LHQ63" s="152"/>
      <c r="LHR63" s="152"/>
      <c r="LHS63" s="153"/>
      <c r="LHT63" s="154"/>
      <c r="LHU63" s="150"/>
      <c r="LHV63" s="151"/>
      <c r="LHW63" s="152"/>
      <c r="LHX63" s="152"/>
      <c r="LHY63" s="153"/>
      <c r="LHZ63" s="154"/>
      <c r="LIA63" s="150"/>
      <c r="LIB63" s="151"/>
      <c r="LIC63" s="152"/>
      <c r="LID63" s="152"/>
      <c r="LIE63" s="153"/>
      <c r="LIF63" s="154"/>
      <c r="LIG63" s="150"/>
      <c r="LIH63" s="151"/>
      <c r="LII63" s="152"/>
      <c r="LIJ63" s="152"/>
      <c r="LIK63" s="153"/>
      <c r="LIL63" s="154"/>
      <c r="LIM63" s="150"/>
      <c r="LIN63" s="151"/>
      <c r="LIO63" s="152"/>
      <c r="LIP63" s="152"/>
      <c r="LIQ63" s="153"/>
      <c r="LIR63" s="154"/>
      <c r="LIS63" s="150"/>
      <c r="LIT63" s="151"/>
      <c r="LIU63" s="152"/>
      <c r="LIV63" s="152"/>
      <c r="LIW63" s="153"/>
      <c r="LIX63" s="154"/>
      <c r="LIY63" s="150"/>
      <c r="LIZ63" s="151"/>
      <c r="LJA63" s="152"/>
      <c r="LJB63" s="152"/>
      <c r="LJC63" s="153"/>
      <c r="LJD63" s="154"/>
      <c r="LJE63" s="150"/>
      <c r="LJF63" s="151"/>
      <c r="LJG63" s="152"/>
      <c r="LJH63" s="152"/>
      <c r="LJI63" s="153"/>
      <c r="LJJ63" s="154"/>
      <c r="LJK63" s="150"/>
      <c r="LJL63" s="151"/>
      <c r="LJM63" s="152"/>
      <c r="LJN63" s="152"/>
      <c r="LJO63" s="153"/>
      <c r="LJP63" s="154"/>
      <c r="LJQ63" s="150"/>
      <c r="LJR63" s="151"/>
      <c r="LJS63" s="152"/>
      <c r="LJT63" s="152"/>
      <c r="LJU63" s="153"/>
      <c r="LJV63" s="154"/>
      <c r="LJW63" s="150"/>
      <c r="LJX63" s="151"/>
      <c r="LJY63" s="152"/>
      <c r="LJZ63" s="152"/>
      <c r="LKA63" s="153"/>
      <c r="LKB63" s="154"/>
      <c r="LKC63" s="150"/>
      <c r="LKD63" s="151"/>
      <c r="LKE63" s="152"/>
      <c r="LKF63" s="152"/>
      <c r="LKG63" s="153"/>
      <c r="LKH63" s="154"/>
      <c r="LKI63" s="150"/>
      <c r="LKJ63" s="151"/>
      <c r="LKK63" s="152"/>
      <c r="LKL63" s="152"/>
      <c r="LKM63" s="153"/>
      <c r="LKN63" s="154"/>
      <c r="LKO63" s="150"/>
      <c r="LKP63" s="151"/>
      <c r="LKQ63" s="152"/>
      <c r="LKR63" s="152"/>
      <c r="LKS63" s="153"/>
      <c r="LKT63" s="154"/>
      <c r="LKU63" s="150"/>
      <c r="LKV63" s="151"/>
      <c r="LKW63" s="152"/>
      <c r="LKX63" s="152"/>
      <c r="LKY63" s="153"/>
      <c r="LKZ63" s="154"/>
      <c r="LLA63" s="150"/>
      <c r="LLB63" s="151"/>
      <c r="LLC63" s="152"/>
      <c r="LLD63" s="152"/>
      <c r="LLE63" s="153"/>
      <c r="LLF63" s="154"/>
      <c r="LLG63" s="150"/>
      <c r="LLH63" s="151"/>
      <c r="LLI63" s="152"/>
      <c r="LLJ63" s="152"/>
      <c r="LLK63" s="153"/>
      <c r="LLL63" s="154"/>
      <c r="LLM63" s="150"/>
      <c r="LLN63" s="151"/>
      <c r="LLO63" s="152"/>
      <c r="LLP63" s="152"/>
      <c r="LLQ63" s="153"/>
      <c r="LLR63" s="154"/>
      <c r="LLS63" s="150"/>
      <c r="LLT63" s="151"/>
      <c r="LLU63" s="152"/>
      <c r="LLV63" s="152"/>
      <c r="LLW63" s="153"/>
      <c r="LLX63" s="154"/>
      <c r="LLY63" s="150"/>
      <c r="LLZ63" s="151"/>
      <c r="LMA63" s="152"/>
      <c r="LMB63" s="152"/>
      <c r="LMC63" s="153"/>
      <c r="LMD63" s="154"/>
      <c r="LME63" s="150"/>
      <c r="LMF63" s="151"/>
      <c r="LMG63" s="152"/>
      <c r="LMH63" s="152"/>
      <c r="LMI63" s="153"/>
      <c r="LMJ63" s="154"/>
      <c r="LMK63" s="150"/>
      <c r="LML63" s="151"/>
      <c r="LMM63" s="152"/>
      <c r="LMN63" s="152"/>
      <c r="LMO63" s="153"/>
      <c r="LMP63" s="154"/>
      <c r="LMQ63" s="150"/>
      <c r="LMR63" s="151"/>
      <c r="LMS63" s="152"/>
      <c r="LMT63" s="152"/>
      <c r="LMU63" s="153"/>
      <c r="LMV63" s="154"/>
      <c r="LMW63" s="150"/>
      <c r="LMX63" s="151"/>
      <c r="LMY63" s="152"/>
      <c r="LMZ63" s="152"/>
      <c r="LNA63" s="153"/>
      <c r="LNB63" s="154"/>
      <c r="LNC63" s="150"/>
      <c r="LND63" s="151"/>
      <c r="LNE63" s="152"/>
      <c r="LNF63" s="152"/>
      <c r="LNG63" s="153"/>
      <c r="LNH63" s="154"/>
      <c r="LNI63" s="150"/>
      <c r="LNJ63" s="151"/>
      <c r="LNK63" s="152"/>
      <c r="LNL63" s="152"/>
      <c r="LNM63" s="153"/>
      <c r="LNN63" s="154"/>
      <c r="LNO63" s="150"/>
      <c r="LNP63" s="151"/>
      <c r="LNQ63" s="152"/>
      <c r="LNR63" s="152"/>
      <c r="LNS63" s="153"/>
      <c r="LNT63" s="154"/>
      <c r="LNU63" s="150"/>
      <c r="LNV63" s="151"/>
      <c r="LNW63" s="152"/>
      <c r="LNX63" s="152"/>
      <c r="LNY63" s="153"/>
      <c r="LNZ63" s="154"/>
      <c r="LOA63" s="150"/>
      <c r="LOB63" s="151"/>
      <c r="LOC63" s="152"/>
      <c r="LOD63" s="152"/>
      <c r="LOE63" s="153"/>
      <c r="LOF63" s="154"/>
      <c r="LOG63" s="150"/>
      <c r="LOH63" s="151"/>
      <c r="LOI63" s="152"/>
      <c r="LOJ63" s="152"/>
      <c r="LOK63" s="153"/>
      <c r="LOL63" s="154"/>
      <c r="LOM63" s="150"/>
      <c r="LON63" s="151"/>
      <c r="LOO63" s="152"/>
      <c r="LOP63" s="152"/>
      <c r="LOQ63" s="153"/>
      <c r="LOR63" s="154"/>
      <c r="LOS63" s="150"/>
      <c r="LOT63" s="151"/>
      <c r="LOU63" s="152"/>
      <c r="LOV63" s="152"/>
      <c r="LOW63" s="153"/>
      <c r="LOX63" s="154"/>
      <c r="LOY63" s="150"/>
      <c r="LOZ63" s="151"/>
      <c r="LPA63" s="152"/>
      <c r="LPB63" s="152"/>
      <c r="LPC63" s="153"/>
      <c r="LPD63" s="154"/>
      <c r="LPE63" s="150"/>
      <c r="LPF63" s="151"/>
      <c r="LPG63" s="152"/>
      <c r="LPH63" s="152"/>
      <c r="LPI63" s="153"/>
      <c r="LPJ63" s="154"/>
      <c r="LPK63" s="150"/>
      <c r="LPL63" s="151"/>
      <c r="LPM63" s="152"/>
      <c r="LPN63" s="152"/>
      <c r="LPO63" s="153"/>
      <c r="LPP63" s="154"/>
      <c r="LPQ63" s="150"/>
      <c r="LPR63" s="151"/>
      <c r="LPS63" s="152"/>
      <c r="LPT63" s="152"/>
      <c r="LPU63" s="153"/>
      <c r="LPV63" s="154"/>
      <c r="LPW63" s="150"/>
      <c r="LPX63" s="151"/>
      <c r="LPY63" s="152"/>
      <c r="LPZ63" s="152"/>
      <c r="LQA63" s="153"/>
      <c r="LQB63" s="154"/>
      <c r="LQC63" s="150"/>
      <c r="LQD63" s="151"/>
      <c r="LQE63" s="152"/>
      <c r="LQF63" s="152"/>
      <c r="LQG63" s="153"/>
      <c r="LQH63" s="154"/>
      <c r="LQI63" s="150"/>
      <c r="LQJ63" s="151"/>
      <c r="LQK63" s="152"/>
      <c r="LQL63" s="152"/>
      <c r="LQM63" s="153"/>
      <c r="LQN63" s="154"/>
      <c r="LQO63" s="150"/>
      <c r="LQP63" s="151"/>
      <c r="LQQ63" s="152"/>
      <c r="LQR63" s="152"/>
      <c r="LQS63" s="153"/>
      <c r="LQT63" s="154"/>
      <c r="LQU63" s="150"/>
      <c r="LQV63" s="151"/>
      <c r="LQW63" s="152"/>
      <c r="LQX63" s="152"/>
      <c r="LQY63" s="153"/>
      <c r="LQZ63" s="154"/>
      <c r="LRA63" s="150"/>
      <c r="LRB63" s="151"/>
      <c r="LRC63" s="152"/>
      <c r="LRD63" s="152"/>
      <c r="LRE63" s="153"/>
      <c r="LRF63" s="154"/>
      <c r="LRG63" s="150"/>
      <c r="LRH63" s="151"/>
      <c r="LRI63" s="152"/>
      <c r="LRJ63" s="152"/>
      <c r="LRK63" s="153"/>
      <c r="LRL63" s="154"/>
      <c r="LRM63" s="150"/>
      <c r="LRN63" s="151"/>
      <c r="LRO63" s="152"/>
      <c r="LRP63" s="152"/>
      <c r="LRQ63" s="153"/>
      <c r="LRR63" s="154"/>
      <c r="LRS63" s="150"/>
      <c r="LRT63" s="151"/>
      <c r="LRU63" s="152"/>
      <c r="LRV63" s="152"/>
      <c r="LRW63" s="153"/>
      <c r="LRX63" s="154"/>
      <c r="LRY63" s="150"/>
      <c r="LRZ63" s="151"/>
      <c r="LSA63" s="152"/>
      <c r="LSB63" s="152"/>
      <c r="LSC63" s="153"/>
      <c r="LSD63" s="154"/>
      <c r="LSE63" s="150"/>
      <c r="LSF63" s="151"/>
      <c r="LSG63" s="152"/>
      <c r="LSH63" s="152"/>
      <c r="LSI63" s="153"/>
      <c r="LSJ63" s="154"/>
      <c r="LSK63" s="150"/>
      <c r="LSL63" s="151"/>
      <c r="LSM63" s="152"/>
      <c r="LSN63" s="152"/>
      <c r="LSO63" s="153"/>
      <c r="LSP63" s="154"/>
      <c r="LSQ63" s="150"/>
      <c r="LSR63" s="151"/>
      <c r="LSS63" s="152"/>
      <c r="LST63" s="152"/>
      <c r="LSU63" s="153"/>
      <c r="LSV63" s="154"/>
      <c r="LSW63" s="150"/>
      <c r="LSX63" s="151"/>
      <c r="LSY63" s="152"/>
      <c r="LSZ63" s="152"/>
      <c r="LTA63" s="153"/>
      <c r="LTB63" s="154"/>
      <c r="LTC63" s="150"/>
      <c r="LTD63" s="151"/>
      <c r="LTE63" s="152"/>
      <c r="LTF63" s="152"/>
      <c r="LTG63" s="153"/>
      <c r="LTH63" s="154"/>
      <c r="LTI63" s="150"/>
      <c r="LTJ63" s="151"/>
      <c r="LTK63" s="152"/>
      <c r="LTL63" s="152"/>
      <c r="LTM63" s="153"/>
      <c r="LTN63" s="154"/>
      <c r="LTO63" s="150"/>
      <c r="LTP63" s="151"/>
      <c r="LTQ63" s="152"/>
      <c r="LTR63" s="152"/>
      <c r="LTS63" s="153"/>
      <c r="LTT63" s="154"/>
      <c r="LTU63" s="150"/>
      <c r="LTV63" s="151"/>
      <c r="LTW63" s="152"/>
      <c r="LTX63" s="152"/>
      <c r="LTY63" s="153"/>
      <c r="LTZ63" s="154"/>
      <c r="LUA63" s="150"/>
      <c r="LUB63" s="151"/>
      <c r="LUC63" s="152"/>
      <c r="LUD63" s="152"/>
      <c r="LUE63" s="153"/>
      <c r="LUF63" s="154"/>
      <c r="LUG63" s="150"/>
      <c r="LUH63" s="151"/>
      <c r="LUI63" s="152"/>
      <c r="LUJ63" s="152"/>
      <c r="LUK63" s="153"/>
      <c r="LUL63" s="154"/>
      <c r="LUM63" s="150"/>
      <c r="LUN63" s="151"/>
      <c r="LUO63" s="152"/>
      <c r="LUP63" s="152"/>
      <c r="LUQ63" s="153"/>
      <c r="LUR63" s="154"/>
      <c r="LUS63" s="150"/>
      <c r="LUT63" s="151"/>
      <c r="LUU63" s="152"/>
      <c r="LUV63" s="152"/>
      <c r="LUW63" s="153"/>
      <c r="LUX63" s="154"/>
      <c r="LUY63" s="150"/>
      <c r="LUZ63" s="151"/>
      <c r="LVA63" s="152"/>
      <c r="LVB63" s="152"/>
      <c r="LVC63" s="153"/>
      <c r="LVD63" s="154"/>
      <c r="LVE63" s="150"/>
      <c r="LVF63" s="151"/>
      <c r="LVG63" s="152"/>
      <c r="LVH63" s="152"/>
      <c r="LVI63" s="153"/>
      <c r="LVJ63" s="154"/>
      <c r="LVK63" s="150"/>
      <c r="LVL63" s="151"/>
      <c r="LVM63" s="152"/>
      <c r="LVN63" s="152"/>
      <c r="LVO63" s="153"/>
      <c r="LVP63" s="154"/>
      <c r="LVQ63" s="150"/>
      <c r="LVR63" s="151"/>
      <c r="LVS63" s="152"/>
      <c r="LVT63" s="152"/>
      <c r="LVU63" s="153"/>
      <c r="LVV63" s="154"/>
      <c r="LVW63" s="150"/>
      <c r="LVX63" s="151"/>
      <c r="LVY63" s="152"/>
      <c r="LVZ63" s="152"/>
      <c r="LWA63" s="153"/>
      <c r="LWB63" s="154"/>
      <c r="LWC63" s="150"/>
      <c r="LWD63" s="151"/>
      <c r="LWE63" s="152"/>
      <c r="LWF63" s="152"/>
      <c r="LWG63" s="153"/>
      <c r="LWH63" s="154"/>
      <c r="LWI63" s="150"/>
      <c r="LWJ63" s="151"/>
      <c r="LWK63" s="152"/>
      <c r="LWL63" s="152"/>
      <c r="LWM63" s="153"/>
      <c r="LWN63" s="154"/>
      <c r="LWO63" s="150"/>
      <c r="LWP63" s="151"/>
      <c r="LWQ63" s="152"/>
      <c r="LWR63" s="152"/>
      <c r="LWS63" s="153"/>
      <c r="LWT63" s="154"/>
      <c r="LWU63" s="150"/>
      <c r="LWV63" s="151"/>
      <c r="LWW63" s="152"/>
      <c r="LWX63" s="152"/>
      <c r="LWY63" s="153"/>
      <c r="LWZ63" s="154"/>
      <c r="LXA63" s="150"/>
      <c r="LXB63" s="151"/>
      <c r="LXC63" s="152"/>
      <c r="LXD63" s="152"/>
      <c r="LXE63" s="153"/>
      <c r="LXF63" s="154"/>
      <c r="LXG63" s="150"/>
      <c r="LXH63" s="151"/>
      <c r="LXI63" s="152"/>
      <c r="LXJ63" s="152"/>
      <c r="LXK63" s="153"/>
      <c r="LXL63" s="154"/>
      <c r="LXM63" s="150"/>
      <c r="LXN63" s="151"/>
      <c r="LXO63" s="152"/>
      <c r="LXP63" s="152"/>
      <c r="LXQ63" s="153"/>
      <c r="LXR63" s="154"/>
      <c r="LXS63" s="150"/>
      <c r="LXT63" s="151"/>
      <c r="LXU63" s="152"/>
      <c r="LXV63" s="152"/>
      <c r="LXW63" s="153"/>
      <c r="LXX63" s="154"/>
      <c r="LXY63" s="150"/>
      <c r="LXZ63" s="151"/>
      <c r="LYA63" s="152"/>
      <c r="LYB63" s="152"/>
      <c r="LYC63" s="153"/>
      <c r="LYD63" s="154"/>
      <c r="LYE63" s="150"/>
      <c r="LYF63" s="151"/>
      <c r="LYG63" s="152"/>
      <c r="LYH63" s="152"/>
      <c r="LYI63" s="153"/>
      <c r="LYJ63" s="154"/>
      <c r="LYK63" s="150"/>
      <c r="LYL63" s="151"/>
      <c r="LYM63" s="152"/>
      <c r="LYN63" s="152"/>
      <c r="LYO63" s="153"/>
      <c r="LYP63" s="154"/>
      <c r="LYQ63" s="150"/>
      <c r="LYR63" s="151"/>
      <c r="LYS63" s="152"/>
      <c r="LYT63" s="152"/>
      <c r="LYU63" s="153"/>
      <c r="LYV63" s="154"/>
      <c r="LYW63" s="150"/>
      <c r="LYX63" s="151"/>
      <c r="LYY63" s="152"/>
      <c r="LYZ63" s="152"/>
      <c r="LZA63" s="153"/>
      <c r="LZB63" s="154"/>
      <c r="LZC63" s="150"/>
      <c r="LZD63" s="151"/>
      <c r="LZE63" s="152"/>
      <c r="LZF63" s="152"/>
      <c r="LZG63" s="153"/>
      <c r="LZH63" s="154"/>
      <c r="LZI63" s="150"/>
      <c r="LZJ63" s="151"/>
      <c r="LZK63" s="152"/>
      <c r="LZL63" s="152"/>
      <c r="LZM63" s="153"/>
      <c r="LZN63" s="154"/>
      <c r="LZO63" s="150"/>
      <c r="LZP63" s="151"/>
      <c r="LZQ63" s="152"/>
      <c r="LZR63" s="152"/>
      <c r="LZS63" s="153"/>
      <c r="LZT63" s="154"/>
      <c r="LZU63" s="150"/>
      <c r="LZV63" s="151"/>
      <c r="LZW63" s="152"/>
      <c r="LZX63" s="152"/>
      <c r="LZY63" s="153"/>
      <c r="LZZ63" s="154"/>
      <c r="MAA63" s="150"/>
      <c r="MAB63" s="151"/>
      <c r="MAC63" s="152"/>
      <c r="MAD63" s="152"/>
      <c r="MAE63" s="153"/>
      <c r="MAF63" s="154"/>
      <c r="MAG63" s="150"/>
      <c r="MAH63" s="151"/>
      <c r="MAI63" s="152"/>
      <c r="MAJ63" s="152"/>
      <c r="MAK63" s="153"/>
      <c r="MAL63" s="154"/>
      <c r="MAM63" s="150"/>
      <c r="MAN63" s="151"/>
      <c r="MAO63" s="152"/>
      <c r="MAP63" s="152"/>
      <c r="MAQ63" s="153"/>
      <c r="MAR63" s="154"/>
      <c r="MAS63" s="150"/>
      <c r="MAT63" s="151"/>
      <c r="MAU63" s="152"/>
      <c r="MAV63" s="152"/>
      <c r="MAW63" s="153"/>
      <c r="MAX63" s="154"/>
      <c r="MAY63" s="150"/>
      <c r="MAZ63" s="151"/>
      <c r="MBA63" s="152"/>
      <c r="MBB63" s="152"/>
      <c r="MBC63" s="153"/>
      <c r="MBD63" s="154"/>
      <c r="MBE63" s="150"/>
      <c r="MBF63" s="151"/>
      <c r="MBG63" s="152"/>
      <c r="MBH63" s="152"/>
      <c r="MBI63" s="153"/>
      <c r="MBJ63" s="154"/>
      <c r="MBK63" s="150"/>
      <c r="MBL63" s="151"/>
      <c r="MBM63" s="152"/>
      <c r="MBN63" s="152"/>
      <c r="MBO63" s="153"/>
      <c r="MBP63" s="154"/>
      <c r="MBQ63" s="150"/>
      <c r="MBR63" s="151"/>
      <c r="MBS63" s="152"/>
      <c r="MBT63" s="152"/>
      <c r="MBU63" s="153"/>
      <c r="MBV63" s="154"/>
      <c r="MBW63" s="150"/>
      <c r="MBX63" s="151"/>
      <c r="MBY63" s="152"/>
      <c r="MBZ63" s="152"/>
      <c r="MCA63" s="153"/>
      <c r="MCB63" s="154"/>
      <c r="MCC63" s="150"/>
      <c r="MCD63" s="151"/>
      <c r="MCE63" s="152"/>
      <c r="MCF63" s="152"/>
      <c r="MCG63" s="153"/>
      <c r="MCH63" s="154"/>
      <c r="MCI63" s="150"/>
      <c r="MCJ63" s="151"/>
      <c r="MCK63" s="152"/>
      <c r="MCL63" s="152"/>
      <c r="MCM63" s="153"/>
      <c r="MCN63" s="154"/>
      <c r="MCO63" s="150"/>
      <c r="MCP63" s="151"/>
      <c r="MCQ63" s="152"/>
      <c r="MCR63" s="152"/>
      <c r="MCS63" s="153"/>
      <c r="MCT63" s="154"/>
      <c r="MCU63" s="150"/>
      <c r="MCV63" s="151"/>
      <c r="MCW63" s="152"/>
      <c r="MCX63" s="152"/>
      <c r="MCY63" s="153"/>
      <c r="MCZ63" s="154"/>
      <c r="MDA63" s="150"/>
      <c r="MDB63" s="151"/>
      <c r="MDC63" s="152"/>
      <c r="MDD63" s="152"/>
      <c r="MDE63" s="153"/>
      <c r="MDF63" s="154"/>
      <c r="MDG63" s="150"/>
      <c r="MDH63" s="151"/>
      <c r="MDI63" s="152"/>
      <c r="MDJ63" s="152"/>
      <c r="MDK63" s="153"/>
      <c r="MDL63" s="154"/>
      <c r="MDM63" s="150"/>
      <c r="MDN63" s="151"/>
      <c r="MDO63" s="152"/>
      <c r="MDP63" s="152"/>
      <c r="MDQ63" s="153"/>
      <c r="MDR63" s="154"/>
      <c r="MDS63" s="150"/>
      <c r="MDT63" s="151"/>
      <c r="MDU63" s="152"/>
      <c r="MDV63" s="152"/>
      <c r="MDW63" s="153"/>
      <c r="MDX63" s="154"/>
      <c r="MDY63" s="150"/>
      <c r="MDZ63" s="151"/>
      <c r="MEA63" s="152"/>
      <c r="MEB63" s="152"/>
      <c r="MEC63" s="153"/>
      <c r="MED63" s="154"/>
      <c r="MEE63" s="150"/>
      <c r="MEF63" s="151"/>
      <c r="MEG63" s="152"/>
      <c r="MEH63" s="152"/>
      <c r="MEI63" s="153"/>
      <c r="MEJ63" s="154"/>
      <c r="MEK63" s="150"/>
      <c r="MEL63" s="151"/>
      <c r="MEM63" s="152"/>
      <c r="MEN63" s="152"/>
      <c r="MEO63" s="153"/>
      <c r="MEP63" s="154"/>
      <c r="MEQ63" s="150"/>
      <c r="MER63" s="151"/>
      <c r="MES63" s="152"/>
      <c r="MET63" s="152"/>
      <c r="MEU63" s="153"/>
      <c r="MEV63" s="154"/>
      <c r="MEW63" s="150"/>
      <c r="MEX63" s="151"/>
      <c r="MEY63" s="152"/>
      <c r="MEZ63" s="152"/>
      <c r="MFA63" s="153"/>
      <c r="MFB63" s="154"/>
      <c r="MFC63" s="150"/>
      <c r="MFD63" s="151"/>
      <c r="MFE63" s="152"/>
      <c r="MFF63" s="152"/>
      <c r="MFG63" s="153"/>
      <c r="MFH63" s="154"/>
      <c r="MFI63" s="150"/>
      <c r="MFJ63" s="151"/>
      <c r="MFK63" s="152"/>
      <c r="MFL63" s="152"/>
      <c r="MFM63" s="153"/>
      <c r="MFN63" s="154"/>
      <c r="MFO63" s="150"/>
      <c r="MFP63" s="151"/>
      <c r="MFQ63" s="152"/>
      <c r="MFR63" s="152"/>
      <c r="MFS63" s="153"/>
      <c r="MFT63" s="154"/>
      <c r="MFU63" s="150"/>
      <c r="MFV63" s="151"/>
      <c r="MFW63" s="152"/>
      <c r="MFX63" s="152"/>
      <c r="MFY63" s="153"/>
      <c r="MFZ63" s="154"/>
      <c r="MGA63" s="150"/>
      <c r="MGB63" s="151"/>
      <c r="MGC63" s="152"/>
      <c r="MGD63" s="152"/>
      <c r="MGE63" s="153"/>
      <c r="MGF63" s="154"/>
      <c r="MGG63" s="150"/>
      <c r="MGH63" s="151"/>
      <c r="MGI63" s="152"/>
      <c r="MGJ63" s="152"/>
      <c r="MGK63" s="153"/>
      <c r="MGL63" s="154"/>
      <c r="MGM63" s="150"/>
      <c r="MGN63" s="151"/>
      <c r="MGO63" s="152"/>
      <c r="MGP63" s="152"/>
      <c r="MGQ63" s="153"/>
      <c r="MGR63" s="154"/>
      <c r="MGS63" s="150"/>
      <c r="MGT63" s="151"/>
      <c r="MGU63" s="152"/>
      <c r="MGV63" s="152"/>
      <c r="MGW63" s="153"/>
      <c r="MGX63" s="154"/>
      <c r="MGY63" s="150"/>
      <c r="MGZ63" s="151"/>
      <c r="MHA63" s="152"/>
      <c r="MHB63" s="152"/>
      <c r="MHC63" s="153"/>
      <c r="MHD63" s="154"/>
      <c r="MHE63" s="150"/>
      <c r="MHF63" s="151"/>
      <c r="MHG63" s="152"/>
      <c r="MHH63" s="152"/>
      <c r="MHI63" s="153"/>
      <c r="MHJ63" s="154"/>
      <c r="MHK63" s="150"/>
      <c r="MHL63" s="151"/>
      <c r="MHM63" s="152"/>
      <c r="MHN63" s="152"/>
      <c r="MHO63" s="153"/>
      <c r="MHP63" s="154"/>
      <c r="MHQ63" s="150"/>
      <c r="MHR63" s="151"/>
      <c r="MHS63" s="152"/>
      <c r="MHT63" s="152"/>
      <c r="MHU63" s="153"/>
      <c r="MHV63" s="154"/>
      <c r="MHW63" s="150"/>
      <c r="MHX63" s="151"/>
      <c r="MHY63" s="152"/>
      <c r="MHZ63" s="152"/>
      <c r="MIA63" s="153"/>
      <c r="MIB63" s="154"/>
      <c r="MIC63" s="150"/>
      <c r="MID63" s="151"/>
      <c r="MIE63" s="152"/>
      <c r="MIF63" s="152"/>
      <c r="MIG63" s="153"/>
      <c r="MIH63" s="154"/>
      <c r="MII63" s="150"/>
      <c r="MIJ63" s="151"/>
      <c r="MIK63" s="152"/>
      <c r="MIL63" s="152"/>
      <c r="MIM63" s="153"/>
      <c r="MIN63" s="154"/>
      <c r="MIO63" s="150"/>
      <c r="MIP63" s="151"/>
      <c r="MIQ63" s="152"/>
      <c r="MIR63" s="152"/>
      <c r="MIS63" s="153"/>
      <c r="MIT63" s="154"/>
      <c r="MIU63" s="150"/>
      <c r="MIV63" s="151"/>
      <c r="MIW63" s="152"/>
      <c r="MIX63" s="152"/>
      <c r="MIY63" s="153"/>
      <c r="MIZ63" s="154"/>
      <c r="MJA63" s="150"/>
      <c r="MJB63" s="151"/>
      <c r="MJC63" s="152"/>
      <c r="MJD63" s="152"/>
      <c r="MJE63" s="153"/>
      <c r="MJF63" s="154"/>
      <c r="MJG63" s="150"/>
      <c r="MJH63" s="151"/>
      <c r="MJI63" s="152"/>
      <c r="MJJ63" s="152"/>
      <c r="MJK63" s="153"/>
      <c r="MJL63" s="154"/>
      <c r="MJM63" s="150"/>
      <c r="MJN63" s="151"/>
      <c r="MJO63" s="152"/>
      <c r="MJP63" s="152"/>
      <c r="MJQ63" s="153"/>
      <c r="MJR63" s="154"/>
      <c r="MJS63" s="150"/>
      <c r="MJT63" s="151"/>
      <c r="MJU63" s="152"/>
      <c r="MJV63" s="152"/>
      <c r="MJW63" s="153"/>
      <c r="MJX63" s="154"/>
      <c r="MJY63" s="150"/>
      <c r="MJZ63" s="151"/>
      <c r="MKA63" s="152"/>
      <c r="MKB63" s="152"/>
      <c r="MKC63" s="153"/>
      <c r="MKD63" s="154"/>
      <c r="MKE63" s="150"/>
      <c r="MKF63" s="151"/>
      <c r="MKG63" s="152"/>
      <c r="MKH63" s="152"/>
      <c r="MKI63" s="153"/>
      <c r="MKJ63" s="154"/>
      <c r="MKK63" s="150"/>
      <c r="MKL63" s="151"/>
      <c r="MKM63" s="152"/>
      <c r="MKN63" s="152"/>
      <c r="MKO63" s="153"/>
      <c r="MKP63" s="154"/>
      <c r="MKQ63" s="150"/>
      <c r="MKR63" s="151"/>
      <c r="MKS63" s="152"/>
      <c r="MKT63" s="152"/>
      <c r="MKU63" s="153"/>
      <c r="MKV63" s="154"/>
      <c r="MKW63" s="150"/>
      <c r="MKX63" s="151"/>
      <c r="MKY63" s="152"/>
      <c r="MKZ63" s="152"/>
      <c r="MLA63" s="153"/>
      <c r="MLB63" s="154"/>
      <c r="MLC63" s="150"/>
      <c r="MLD63" s="151"/>
      <c r="MLE63" s="152"/>
      <c r="MLF63" s="152"/>
      <c r="MLG63" s="153"/>
      <c r="MLH63" s="154"/>
      <c r="MLI63" s="150"/>
      <c r="MLJ63" s="151"/>
      <c r="MLK63" s="152"/>
      <c r="MLL63" s="152"/>
      <c r="MLM63" s="153"/>
      <c r="MLN63" s="154"/>
      <c r="MLO63" s="150"/>
      <c r="MLP63" s="151"/>
      <c r="MLQ63" s="152"/>
      <c r="MLR63" s="152"/>
      <c r="MLS63" s="153"/>
      <c r="MLT63" s="154"/>
      <c r="MLU63" s="150"/>
      <c r="MLV63" s="151"/>
      <c r="MLW63" s="152"/>
      <c r="MLX63" s="152"/>
      <c r="MLY63" s="153"/>
      <c r="MLZ63" s="154"/>
      <c r="MMA63" s="150"/>
      <c r="MMB63" s="151"/>
      <c r="MMC63" s="152"/>
      <c r="MMD63" s="152"/>
      <c r="MME63" s="153"/>
      <c r="MMF63" s="154"/>
      <c r="MMG63" s="150"/>
      <c r="MMH63" s="151"/>
      <c r="MMI63" s="152"/>
      <c r="MMJ63" s="152"/>
      <c r="MMK63" s="153"/>
      <c r="MML63" s="154"/>
      <c r="MMM63" s="150"/>
      <c r="MMN63" s="151"/>
      <c r="MMO63" s="152"/>
      <c r="MMP63" s="152"/>
      <c r="MMQ63" s="153"/>
      <c r="MMR63" s="154"/>
      <c r="MMS63" s="150"/>
      <c r="MMT63" s="151"/>
      <c r="MMU63" s="152"/>
      <c r="MMV63" s="152"/>
      <c r="MMW63" s="153"/>
      <c r="MMX63" s="154"/>
      <c r="MMY63" s="150"/>
      <c r="MMZ63" s="151"/>
      <c r="MNA63" s="152"/>
      <c r="MNB63" s="152"/>
      <c r="MNC63" s="153"/>
      <c r="MND63" s="154"/>
      <c r="MNE63" s="150"/>
      <c r="MNF63" s="151"/>
      <c r="MNG63" s="152"/>
      <c r="MNH63" s="152"/>
      <c r="MNI63" s="153"/>
      <c r="MNJ63" s="154"/>
      <c r="MNK63" s="150"/>
      <c r="MNL63" s="151"/>
      <c r="MNM63" s="152"/>
      <c r="MNN63" s="152"/>
      <c r="MNO63" s="153"/>
      <c r="MNP63" s="154"/>
      <c r="MNQ63" s="150"/>
      <c r="MNR63" s="151"/>
      <c r="MNS63" s="152"/>
      <c r="MNT63" s="152"/>
      <c r="MNU63" s="153"/>
      <c r="MNV63" s="154"/>
      <c r="MNW63" s="150"/>
      <c r="MNX63" s="151"/>
      <c r="MNY63" s="152"/>
      <c r="MNZ63" s="152"/>
      <c r="MOA63" s="153"/>
      <c r="MOB63" s="154"/>
      <c r="MOC63" s="150"/>
      <c r="MOD63" s="151"/>
      <c r="MOE63" s="152"/>
      <c r="MOF63" s="152"/>
      <c r="MOG63" s="153"/>
      <c r="MOH63" s="154"/>
      <c r="MOI63" s="150"/>
      <c r="MOJ63" s="151"/>
      <c r="MOK63" s="152"/>
      <c r="MOL63" s="152"/>
      <c r="MOM63" s="153"/>
      <c r="MON63" s="154"/>
      <c r="MOO63" s="150"/>
      <c r="MOP63" s="151"/>
      <c r="MOQ63" s="152"/>
      <c r="MOR63" s="152"/>
      <c r="MOS63" s="153"/>
      <c r="MOT63" s="154"/>
      <c r="MOU63" s="150"/>
      <c r="MOV63" s="151"/>
      <c r="MOW63" s="152"/>
      <c r="MOX63" s="152"/>
      <c r="MOY63" s="153"/>
      <c r="MOZ63" s="154"/>
      <c r="MPA63" s="150"/>
      <c r="MPB63" s="151"/>
      <c r="MPC63" s="152"/>
      <c r="MPD63" s="152"/>
      <c r="MPE63" s="153"/>
      <c r="MPF63" s="154"/>
      <c r="MPG63" s="150"/>
      <c r="MPH63" s="151"/>
      <c r="MPI63" s="152"/>
      <c r="MPJ63" s="152"/>
      <c r="MPK63" s="153"/>
      <c r="MPL63" s="154"/>
      <c r="MPM63" s="150"/>
      <c r="MPN63" s="151"/>
      <c r="MPO63" s="152"/>
      <c r="MPP63" s="152"/>
      <c r="MPQ63" s="153"/>
      <c r="MPR63" s="154"/>
      <c r="MPS63" s="150"/>
      <c r="MPT63" s="151"/>
      <c r="MPU63" s="152"/>
      <c r="MPV63" s="152"/>
      <c r="MPW63" s="153"/>
      <c r="MPX63" s="154"/>
      <c r="MPY63" s="150"/>
      <c r="MPZ63" s="151"/>
      <c r="MQA63" s="152"/>
      <c r="MQB63" s="152"/>
      <c r="MQC63" s="153"/>
      <c r="MQD63" s="154"/>
      <c r="MQE63" s="150"/>
      <c r="MQF63" s="151"/>
      <c r="MQG63" s="152"/>
      <c r="MQH63" s="152"/>
      <c r="MQI63" s="153"/>
      <c r="MQJ63" s="154"/>
      <c r="MQK63" s="150"/>
      <c r="MQL63" s="151"/>
      <c r="MQM63" s="152"/>
      <c r="MQN63" s="152"/>
      <c r="MQO63" s="153"/>
      <c r="MQP63" s="154"/>
      <c r="MQQ63" s="150"/>
      <c r="MQR63" s="151"/>
      <c r="MQS63" s="152"/>
      <c r="MQT63" s="152"/>
      <c r="MQU63" s="153"/>
      <c r="MQV63" s="154"/>
      <c r="MQW63" s="150"/>
      <c r="MQX63" s="151"/>
      <c r="MQY63" s="152"/>
      <c r="MQZ63" s="152"/>
      <c r="MRA63" s="153"/>
      <c r="MRB63" s="154"/>
      <c r="MRC63" s="150"/>
      <c r="MRD63" s="151"/>
      <c r="MRE63" s="152"/>
      <c r="MRF63" s="152"/>
      <c r="MRG63" s="153"/>
      <c r="MRH63" s="154"/>
      <c r="MRI63" s="150"/>
      <c r="MRJ63" s="151"/>
      <c r="MRK63" s="152"/>
      <c r="MRL63" s="152"/>
      <c r="MRM63" s="153"/>
      <c r="MRN63" s="154"/>
      <c r="MRO63" s="150"/>
      <c r="MRP63" s="151"/>
      <c r="MRQ63" s="152"/>
      <c r="MRR63" s="152"/>
      <c r="MRS63" s="153"/>
      <c r="MRT63" s="154"/>
      <c r="MRU63" s="150"/>
      <c r="MRV63" s="151"/>
      <c r="MRW63" s="152"/>
      <c r="MRX63" s="152"/>
      <c r="MRY63" s="153"/>
      <c r="MRZ63" s="154"/>
      <c r="MSA63" s="150"/>
      <c r="MSB63" s="151"/>
      <c r="MSC63" s="152"/>
      <c r="MSD63" s="152"/>
      <c r="MSE63" s="153"/>
      <c r="MSF63" s="154"/>
      <c r="MSG63" s="150"/>
      <c r="MSH63" s="151"/>
      <c r="MSI63" s="152"/>
      <c r="MSJ63" s="152"/>
      <c r="MSK63" s="153"/>
      <c r="MSL63" s="154"/>
      <c r="MSM63" s="150"/>
      <c r="MSN63" s="151"/>
      <c r="MSO63" s="152"/>
      <c r="MSP63" s="152"/>
      <c r="MSQ63" s="153"/>
      <c r="MSR63" s="154"/>
      <c r="MSS63" s="150"/>
      <c r="MST63" s="151"/>
      <c r="MSU63" s="152"/>
      <c r="MSV63" s="152"/>
      <c r="MSW63" s="153"/>
      <c r="MSX63" s="154"/>
      <c r="MSY63" s="150"/>
      <c r="MSZ63" s="151"/>
      <c r="MTA63" s="152"/>
      <c r="MTB63" s="152"/>
      <c r="MTC63" s="153"/>
      <c r="MTD63" s="154"/>
      <c r="MTE63" s="150"/>
      <c r="MTF63" s="151"/>
      <c r="MTG63" s="152"/>
      <c r="MTH63" s="152"/>
      <c r="MTI63" s="153"/>
      <c r="MTJ63" s="154"/>
      <c r="MTK63" s="150"/>
      <c r="MTL63" s="151"/>
      <c r="MTM63" s="152"/>
      <c r="MTN63" s="152"/>
      <c r="MTO63" s="153"/>
      <c r="MTP63" s="154"/>
      <c r="MTQ63" s="150"/>
      <c r="MTR63" s="151"/>
      <c r="MTS63" s="152"/>
      <c r="MTT63" s="152"/>
      <c r="MTU63" s="153"/>
      <c r="MTV63" s="154"/>
      <c r="MTW63" s="150"/>
      <c r="MTX63" s="151"/>
      <c r="MTY63" s="152"/>
      <c r="MTZ63" s="152"/>
      <c r="MUA63" s="153"/>
      <c r="MUB63" s="154"/>
      <c r="MUC63" s="150"/>
      <c r="MUD63" s="151"/>
      <c r="MUE63" s="152"/>
      <c r="MUF63" s="152"/>
      <c r="MUG63" s="153"/>
      <c r="MUH63" s="154"/>
      <c r="MUI63" s="150"/>
      <c r="MUJ63" s="151"/>
      <c r="MUK63" s="152"/>
      <c r="MUL63" s="152"/>
      <c r="MUM63" s="153"/>
      <c r="MUN63" s="154"/>
      <c r="MUO63" s="150"/>
      <c r="MUP63" s="151"/>
      <c r="MUQ63" s="152"/>
      <c r="MUR63" s="152"/>
      <c r="MUS63" s="153"/>
      <c r="MUT63" s="154"/>
      <c r="MUU63" s="150"/>
      <c r="MUV63" s="151"/>
      <c r="MUW63" s="152"/>
      <c r="MUX63" s="152"/>
      <c r="MUY63" s="153"/>
      <c r="MUZ63" s="154"/>
      <c r="MVA63" s="150"/>
      <c r="MVB63" s="151"/>
      <c r="MVC63" s="152"/>
      <c r="MVD63" s="152"/>
      <c r="MVE63" s="153"/>
      <c r="MVF63" s="154"/>
      <c r="MVG63" s="150"/>
      <c r="MVH63" s="151"/>
      <c r="MVI63" s="152"/>
      <c r="MVJ63" s="152"/>
      <c r="MVK63" s="153"/>
      <c r="MVL63" s="154"/>
      <c r="MVM63" s="150"/>
      <c r="MVN63" s="151"/>
      <c r="MVO63" s="152"/>
      <c r="MVP63" s="152"/>
      <c r="MVQ63" s="153"/>
      <c r="MVR63" s="154"/>
      <c r="MVS63" s="150"/>
      <c r="MVT63" s="151"/>
      <c r="MVU63" s="152"/>
      <c r="MVV63" s="152"/>
      <c r="MVW63" s="153"/>
      <c r="MVX63" s="154"/>
      <c r="MVY63" s="150"/>
      <c r="MVZ63" s="151"/>
      <c r="MWA63" s="152"/>
      <c r="MWB63" s="152"/>
      <c r="MWC63" s="153"/>
      <c r="MWD63" s="154"/>
      <c r="MWE63" s="150"/>
      <c r="MWF63" s="151"/>
      <c r="MWG63" s="152"/>
      <c r="MWH63" s="152"/>
      <c r="MWI63" s="153"/>
      <c r="MWJ63" s="154"/>
      <c r="MWK63" s="150"/>
      <c r="MWL63" s="151"/>
      <c r="MWM63" s="152"/>
      <c r="MWN63" s="152"/>
      <c r="MWO63" s="153"/>
      <c r="MWP63" s="154"/>
      <c r="MWQ63" s="150"/>
      <c r="MWR63" s="151"/>
      <c r="MWS63" s="152"/>
      <c r="MWT63" s="152"/>
      <c r="MWU63" s="153"/>
      <c r="MWV63" s="154"/>
      <c r="MWW63" s="150"/>
      <c r="MWX63" s="151"/>
      <c r="MWY63" s="152"/>
      <c r="MWZ63" s="152"/>
      <c r="MXA63" s="153"/>
      <c r="MXB63" s="154"/>
      <c r="MXC63" s="150"/>
      <c r="MXD63" s="151"/>
      <c r="MXE63" s="152"/>
      <c r="MXF63" s="152"/>
      <c r="MXG63" s="153"/>
      <c r="MXH63" s="154"/>
      <c r="MXI63" s="150"/>
      <c r="MXJ63" s="151"/>
      <c r="MXK63" s="152"/>
      <c r="MXL63" s="152"/>
      <c r="MXM63" s="153"/>
      <c r="MXN63" s="154"/>
      <c r="MXO63" s="150"/>
      <c r="MXP63" s="151"/>
      <c r="MXQ63" s="152"/>
      <c r="MXR63" s="152"/>
      <c r="MXS63" s="153"/>
      <c r="MXT63" s="154"/>
      <c r="MXU63" s="150"/>
      <c r="MXV63" s="151"/>
      <c r="MXW63" s="152"/>
      <c r="MXX63" s="152"/>
      <c r="MXY63" s="153"/>
      <c r="MXZ63" s="154"/>
      <c r="MYA63" s="150"/>
      <c r="MYB63" s="151"/>
      <c r="MYC63" s="152"/>
      <c r="MYD63" s="152"/>
      <c r="MYE63" s="153"/>
      <c r="MYF63" s="154"/>
      <c r="MYG63" s="150"/>
      <c r="MYH63" s="151"/>
      <c r="MYI63" s="152"/>
      <c r="MYJ63" s="152"/>
      <c r="MYK63" s="153"/>
      <c r="MYL63" s="154"/>
      <c r="MYM63" s="150"/>
      <c r="MYN63" s="151"/>
      <c r="MYO63" s="152"/>
      <c r="MYP63" s="152"/>
      <c r="MYQ63" s="153"/>
      <c r="MYR63" s="154"/>
      <c r="MYS63" s="150"/>
      <c r="MYT63" s="151"/>
      <c r="MYU63" s="152"/>
      <c r="MYV63" s="152"/>
      <c r="MYW63" s="153"/>
      <c r="MYX63" s="154"/>
      <c r="MYY63" s="150"/>
      <c r="MYZ63" s="151"/>
      <c r="MZA63" s="152"/>
      <c r="MZB63" s="152"/>
      <c r="MZC63" s="153"/>
      <c r="MZD63" s="154"/>
      <c r="MZE63" s="150"/>
      <c r="MZF63" s="151"/>
      <c r="MZG63" s="152"/>
      <c r="MZH63" s="152"/>
      <c r="MZI63" s="153"/>
      <c r="MZJ63" s="154"/>
      <c r="MZK63" s="150"/>
      <c r="MZL63" s="151"/>
      <c r="MZM63" s="152"/>
      <c r="MZN63" s="152"/>
      <c r="MZO63" s="153"/>
      <c r="MZP63" s="154"/>
      <c r="MZQ63" s="150"/>
      <c r="MZR63" s="151"/>
      <c r="MZS63" s="152"/>
      <c r="MZT63" s="152"/>
      <c r="MZU63" s="153"/>
      <c r="MZV63" s="154"/>
      <c r="MZW63" s="150"/>
      <c r="MZX63" s="151"/>
      <c r="MZY63" s="152"/>
      <c r="MZZ63" s="152"/>
      <c r="NAA63" s="153"/>
      <c r="NAB63" s="154"/>
      <c r="NAC63" s="150"/>
      <c r="NAD63" s="151"/>
      <c r="NAE63" s="152"/>
      <c r="NAF63" s="152"/>
      <c r="NAG63" s="153"/>
      <c r="NAH63" s="154"/>
      <c r="NAI63" s="150"/>
      <c r="NAJ63" s="151"/>
      <c r="NAK63" s="152"/>
      <c r="NAL63" s="152"/>
      <c r="NAM63" s="153"/>
      <c r="NAN63" s="154"/>
      <c r="NAO63" s="150"/>
      <c r="NAP63" s="151"/>
      <c r="NAQ63" s="152"/>
      <c r="NAR63" s="152"/>
      <c r="NAS63" s="153"/>
      <c r="NAT63" s="154"/>
      <c r="NAU63" s="150"/>
      <c r="NAV63" s="151"/>
      <c r="NAW63" s="152"/>
      <c r="NAX63" s="152"/>
      <c r="NAY63" s="153"/>
      <c r="NAZ63" s="154"/>
      <c r="NBA63" s="150"/>
      <c r="NBB63" s="151"/>
      <c r="NBC63" s="152"/>
      <c r="NBD63" s="152"/>
      <c r="NBE63" s="153"/>
      <c r="NBF63" s="154"/>
      <c r="NBG63" s="150"/>
      <c r="NBH63" s="151"/>
      <c r="NBI63" s="152"/>
      <c r="NBJ63" s="152"/>
      <c r="NBK63" s="153"/>
      <c r="NBL63" s="154"/>
      <c r="NBM63" s="150"/>
      <c r="NBN63" s="151"/>
      <c r="NBO63" s="152"/>
      <c r="NBP63" s="152"/>
      <c r="NBQ63" s="153"/>
      <c r="NBR63" s="154"/>
      <c r="NBS63" s="150"/>
      <c r="NBT63" s="151"/>
      <c r="NBU63" s="152"/>
      <c r="NBV63" s="152"/>
      <c r="NBW63" s="153"/>
      <c r="NBX63" s="154"/>
      <c r="NBY63" s="150"/>
      <c r="NBZ63" s="151"/>
      <c r="NCA63" s="152"/>
      <c r="NCB63" s="152"/>
      <c r="NCC63" s="153"/>
      <c r="NCD63" s="154"/>
      <c r="NCE63" s="150"/>
      <c r="NCF63" s="151"/>
      <c r="NCG63" s="152"/>
      <c r="NCH63" s="152"/>
      <c r="NCI63" s="153"/>
      <c r="NCJ63" s="154"/>
      <c r="NCK63" s="150"/>
      <c r="NCL63" s="151"/>
      <c r="NCM63" s="152"/>
      <c r="NCN63" s="152"/>
      <c r="NCO63" s="153"/>
      <c r="NCP63" s="154"/>
      <c r="NCQ63" s="150"/>
      <c r="NCR63" s="151"/>
      <c r="NCS63" s="152"/>
      <c r="NCT63" s="152"/>
      <c r="NCU63" s="153"/>
      <c r="NCV63" s="154"/>
      <c r="NCW63" s="150"/>
      <c r="NCX63" s="151"/>
      <c r="NCY63" s="152"/>
      <c r="NCZ63" s="152"/>
      <c r="NDA63" s="153"/>
      <c r="NDB63" s="154"/>
      <c r="NDC63" s="150"/>
      <c r="NDD63" s="151"/>
      <c r="NDE63" s="152"/>
      <c r="NDF63" s="152"/>
      <c r="NDG63" s="153"/>
      <c r="NDH63" s="154"/>
      <c r="NDI63" s="150"/>
      <c r="NDJ63" s="151"/>
      <c r="NDK63" s="152"/>
      <c r="NDL63" s="152"/>
      <c r="NDM63" s="153"/>
      <c r="NDN63" s="154"/>
      <c r="NDO63" s="150"/>
      <c r="NDP63" s="151"/>
      <c r="NDQ63" s="152"/>
      <c r="NDR63" s="152"/>
      <c r="NDS63" s="153"/>
      <c r="NDT63" s="154"/>
      <c r="NDU63" s="150"/>
      <c r="NDV63" s="151"/>
      <c r="NDW63" s="152"/>
      <c r="NDX63" s="152"/>
      <c r="NDY63" s="153"/>
      <c r="NDZ63" s="154"/>
      <c r="NEA63" s="150"/>
      <c r="NEB63" s="151"/>
      <c r="NEC63" s="152"/>
      <c r="NED63" s="152"/>
      <c r="NEE63" s="153"/>
      <c r="NEF63" s="154"/>
      <c r="NEG63" s="150"/>
      <c r="NEH63" s="151"/>
      <c r="NEI63" s="152"/>
      <c r="NEJ63" s="152"/>
      <c r="NEK63" s="153"/>
      <c r="NEL63" s="154"/>
      <c r="NEM63" s="150"/>
      <c r="NEN63" s="151"/>
      <c r="NEO63" s="152"/>
      <c r="NEP63" s="152"/>
      <c r="NEQ63" s="153"/>
      <c r="NER63" s="154"/>
      <c r="NES63" s="150"/>
      <c r="NET63" s="151"/>
      <c r="NEU63" s="152"/>
      <c r="NEV63" s="152"/>
      <c r="NEW63" s="153"/>
      <c r="NEX63" s="154"/>
      <c r="NEY63" s="150"/>
      <c r="NEZ63" s="151"/>
      <c r="NFA63" s="152"/>
      <c r="NFB63" s="152"/>
      <c r="NFC63" s="153"/>
      <c r="NFD63" s="154"/>
      <c r="NFE63" s="150"/>
      <c r="NFF63" s="151"/>
      <c r="NFG63" s="152"/>
      <c r="NFH63" s="152"/>
      <c r="NFI63" s="153"/>
      <c r="NFJ63" s="154"/>
      <c r="NFK63" s="150"/>
      <c r="NFL63" s="151"/>
      <c r="NFM63" s="152"/>
      <c r="NFN63" s="152"/>
      <c r="NFO63" s="153"/>
      <c r="NFP63" s="154"/>
      <c r="NFQ63" s="150"/>
      <c r="NFR63" s="151"/>
      <c r="NFS63" s="152"/>
      <c r="NFT63" s="152"/>
      <c r="NFU63" s="153"/>
      <c r="NFV63" s="154"/>
      <c r="NFW63" s="150"/>
      <c r="NFX63" s="151"/>
      <c r="NFY63" s="152"/>
      <c r="NFZ63" s="152"/>
      <c r="NGA63" s="153"/>
      <c r="NGB63" s="154"/>
      <c r="NGC63" s="150"/>
      <c r="NGD63" s="151"/>
      <c r="NGE63" s="152"/>
      <c r="NGF63" s="152"/>
      <c r="NGG63" s="153"/>
      <c r="NGH63" s="154"/>
      <c r="NGI63" s="150"/>
      <c r="NGJ63" s="151"/>
      <c r="NGK63" s="152"/>
      <c r="NGL63" s="152"/>
      <c r="NGM63" s="153"/>
      <c r="NGN63" s="154"/>
      <c r="NGO63" s="150"/>
      <c r="NGP63" s="151"/>
      <c r="NGQ63" s="152"/>
      <c r="NGR63" s="152"/>
      <c r="NGS63" s="153"/>
      <c r="NGT63" s="154"/>
      <c r="NGU63" s="150"/>
      <c r="NGV63" s="151"/>
      <c r="NGW63" s="152"/>
      <c r="NGX63" s="152"/>
      <c r="NGY63" s="153"/>
      <c r="NGZ63" s="154"/>
      <c r="NHA63" s="150"/>
      <c r="NHB63" s="151"/>
      <c r="NHC63" s="152"/>
      <c r="NHD63" s="152"/>
      <c r="NHE63" s="153"/>
      <c r="NHF63" s="154"/>
      <c r="NHG63" s="150"/>
      <c r="NHH63" s="151"/>
      <c r="NHI63" s="152"/>
      <c r="NHJ63" s="152"/>
      <c r="NHK63" s="153"/>
      <c r="NHL63" s="154"/>
      <c r="NHM63" s="150"/>
      <c r="NHN63" s="151"/>
      <c r="NHO63" s="152"/>
      <c r="NHP63" s="152"/>
      <c r="NHQ63" s="153"/>
      <c r="NHR63" s="154"/>
      <c r="NHS63" s="150"/>
      <c r="NHT63" s="151"/>
      <c r="NHU63" s="152"/>
      <c r="NHV63" s="152"/>
      <c r="NHW63" s="153"/>
      <c r="NHX63" s="154"/>
      <c r="NHY63" s="150"/>
      <c r="NHZ63" s="151"/>
      <c r="NIA63" s="152"/>
      <c r="NIB63" s="152"/>
      <c r="NIC63" s="153"/>
      <c r="NID63" s="154"/>
      <c r="NIE63" s="150"/>
      <c r="NIF63" s="151"/>
      <c r="NIG63" s="152"/>
      <c r="NIH63" s="152"/>
      <c r="NII63" s="153"/>
      <c r="NIJ63" s="154"/>
      <c r="NIK63" s="150"/>
      <c r="NIL63" s="151"/>
      <c r="NIM63" s="152"/>
      <c r="NIN63" s="152"/>
      <c r="NIO63" s="153"/>
      <c r="NIP63" s="154"/>
      <c r="NIQ63" s="150"/>
      <c r="NIR63" s="151"/>
      <c r="NIS63" s="152"/>
      <c r="NIT63" s="152"/>
      <c r="NIU63" s="153"/>
      <c r="NIV63" s="154"/>
      <c r="NIW63" s="150"/>
      <c r="NIX63" s="151"/>
      <c r="NIY63" s="152"/>
      <c r="NIZ63" s="152"/>
      <c r="NJA63" s="153"/>
      <c r="NJB63" s="154"/>
      <c r="NJC63" s="150"/>
      <c r="NJD63" s="151"/>
      <c r="NJE63" s="152"/>
      <c r="NJF63" s="152"/>
      <c r="NJG63" s="153"/>
      <c r="NJH63" s="154"/>
      <c r="NJI63" s="150"/>
      <c r="NJJ63" s="151"/>
      <c r="NJK63" s="152"/>
      <c r="NJL63" s="152"/>
      <c r="NJM63" s="153"/>
      <c r="NJN63" s="154"/>
      <c r="NJO63" s="150"/>
      <c r="NJP63" s="151"/>
      <c r="NJQ63" s="152"/>
      <c r="NJR63" s="152"/>
      <c r="NJS63" s="153"/>
      <c r="NJT63" s="154"/>
      <c r="NJU63" s="150"/>
      <c r="NJV63" s="151"/>
      <c r="NJW63" s="152"/>
      <c r="NJX63" s="152"/>
      <c r="NJY63" s="153"/>
      <c r="NJZ63" s="154"/>
      <c r="NKA63" s="150"/>
      <c r="NKB63" s="151"/>
      <c r="NKC63" s="152"/>
      <c r="NKD63" s="152"/>
      <c r="NKE63" s="153"/>
      <c r="NKF63" s="154"/>
      <c r="NKG63" s="150"/>
      <c r="NKH63" s="151"/>
      <c r="NKI63" s="152"/>
      <c r="NKJ63" s="152"/>
      <c r="NKK63" s="153"/>
      <c r="NKL63" s="154"/>
      <c r="NKM63" s="150"/>
      <c r="NKN63" s="151"/>
      <c r="NKO63" s="152"/>
      <c r="NKP63" s="152"/>
      <c r="NKQ63" s="153"/>
      <c r="NKR63" s="154"/>
      <c r="NKS63" s="150"/>
      <c r="NKT63" s="151"/>
      <c r="NKU63" s="152"/>
      <c r="NKV63" s="152"/>
      <c r="NKW63" s="153"/>
      <c r="NKX63" s="154"/>
      <c r="NKY63" s="150"/>
      <c r="NKZ63" s="151"/>
      <c r="NLA63" s="152"/>
      <c r="NLB63" s="152"/>
      <c r="NLC63" s="153"/>
      <c r="NLD63" s="154"/>
      <c r="NLE63" s="150"/>
      <c r="NLF63" s="151"/>
      <c r="NLG63" s="152"/>
      <c r="NLH63" s="152"/>
      <c r="NLI63" s="153"/>
      <c r="NLJ63" s="154"/>
      <c r="NLK63" s="150"/>
      <c r="NLL63" s="151"/>
      <c r="NLM63" s="152"/>
      <c r="NLN63" s="152"/>
      <c r="NLO63" s="153"/>
      <c r="NLP63" s="154"/>
      <c r="NLQ63" s="150"/>
      <c r="NLR63" s="151"/>
      <c r="NLS63" s="152"/>
      <c r="NLT63" s="152"/>
      <c r="NLU63" s="153"/>
      <c r="NLV63" s="154"/>
      <c r="NLW63" s="150"/>
      <c r="NLX63" s="151"/>
      <c r="NLY63" s="152"/>
      <c r="NLZ63" s="152"/>
      <c r="NMA63" s="153"/>
      <c r="NMB63" s="154"/>
      <c r="NMC63" s="150"/>
      <c r="NMD63" s="151"/>
      <c r="NME63" s="152"/>
      <c r="NMF63" s="152"/>
      <c r="NMG63" s="153"/>
      <c r="NMH63" s="154"/>
      <c r="NMI63" s="150"/>
      <c r="NMJ63" s="151"/>
      <c r="NMK63" s="152"/>
      <c r="NML63" s="152"/>
      <c r="NMM63" s="153"/>
      <c r="NMN63" s="154"/>
      <c r="NMO63" s="150"/>
      <c r="NMP63" s="151"/>
      <c r="NMQ63" s="152"/>
      <c r="NMR63" s="152"/>
      <c r="NMS63" s="153"/>
      <c r="NMT63" s="154"/>
      <c r="NMU63" s="150"/>
      <c r="NMV63" s="151"/>
      <c r="NMW63" s="152"/>
      <c r="NMX63" s="152"/>
      <c r="NMY63" s="153"/>
      <c r="NMZ63" s="154"/>
      <c r="NNA63" s="150"/>
      <c r="NNB63" s="151"/>
      <c r="NNC63" s="152"/>
      <c r="NND63" s="152"/>
      <c r="NNE63" s="153"/>
      <c r="NNF63" s="154"/>
      <c r="NNG63" s="150"/>
      <c r="NNH63" s="151"/>
      <c r="NNI63" s="152"/>
      <c r="NNJ63" s="152"/>
      <c r="NNK63" s="153"/>
      <c r="NNL63" s="154"/>
      <c r="NNM63" s="150"/>
      <c r="NNN63" s="151"/>
      <c r="NNO63" s="152"/>
      <c r="NNP63" s="152"/>
      <c r="NNQ63" s="153"/>
      <c r="NNR63" s="154"/>
      <c r="NNS63" s="150"/>
      <c r="NNT63" s="151"/>
      <c r="NNU63" s="152"/>
      <c r="NNV63" s="152"/>
      <c r="NNW63" s="153"/>
      <c r="NNX63" s="154"/>
      <c r="NNY63" s="150"/>
      <c r="NNZ63" s="151"/>
      <c r="NOA63" s="152"/>
      <c r="NOB63" s="152"/>
      <c r="NOC63" s="153"/>
      <c r="NOD63" s="154"/>
      <c r="NOE63" s="150"/>
      <c r="NOF63" s="151"/>
      <c r="NOG63" s="152"/>
      <c r="NOH63" s="152"/>
      <c r="NOI63" s="153"/>
      <c r="NOJ63" s="154"/>
      <c r="NOK63" s="150"/>
      <c r="NOL63" s="151"/>
      <c r="NOM63" s="152"/>
      <c r="NON63" s="152"/>
      <c r="NOO63" s="153"/>
      <c r="NOP63" s="154"/>
      <c r="NOQ63" s="150"/>
      <c r="NOR63" s="151"/>
      <c r="NOS63" s="152"/>
      <c r="NOT63" s="152"/>
      <c r="NOU63" s="153"/>
      <c r="NOV63" s="154"/>
      <c r="NOW63" s="150"/>
      <c r="NOX63" s="151"/>
      <c r="NOY63" s="152"/>
      <c r="NOZ63" s="152"/>
      <c r="NPA63" s="153"/>
      <c r="NPB63" s="154"/>
      <c r="NPC63" s="150"/>
      <c r="NPD63" s="151"/>
      <c r="NPE63" s="152"/>
      <c r="NPF63" s="152"/>
      <c r="NPG63" s="153"/>
      <c r="NPH63" s="154"/>
      <c r="NPI63" s="150"/>
      <c r="NPJ63" s="151"/>
      <c r="NPK63" s="152"/>
      <c r="NPL63" s="152"/>
      <c r="NPM63" s="153"/>
      <c r="NPN63" s="154"/>
      <c r="NPO63" s="150"/>
      <c r="NPP63" s="151"/>
      <c r="NPQ63" s="152"/>
      <c r="NPR63" s="152"/>
      <c r="NPS63" s="153"/>
      <c r="NPT63" s="154"/>
      <c r="NPU63" s="150"/>
      <c r="NPV63" s="151"/>
      <c r="NPW63" s="152"/>
      <c r="NPX63" s="152"/>
      <c r="NPY63" s="153"/>
      <c r="NPZ63" s="154"/>
      <c r="NQA63" s="150"/>
      <c r="NQB63" s="151"/>
      <c r="NQC63" s="152"/>
      <c r="NQD63" s="152"/>
      <c r="NQE63" s="153"/>
      <c r="NQF63" s="154"/>
      <c r="NQG63" s="150"/>
      <c r="NQH63" s="151"/>
      <c r="NQI63" s="152"/>
      <c r="NQJ63" s="152"/>
      <c r="NQK63" s="153"/>
      <c r="NQL63" s="154"/>
      <c r="NQM63" s="150"/>
      <c r="NQN63" s="151"/>
      <c r="NQO63" s="152"/>
      <c r="NQP63" s="152"/>
      <c r="NQQ63" s="153"/>
      <c r="NQR63" s="154"/>
      <c r="NQS63" s="150"/>
      <c r="NQT63" s="151"/>
      <c r="NQU63" s="152"/>
      <c r="NQV63" s="152"/>
      <c r="NQW63" s="153"/>
      <c r="NQX63" s="154"/>
      <c r="NQY63" s="150"/>
      <c r="NQZ63" s="151"/>
      <c r="NRA63" s="152"/>
      <c r="NRB63" s="152"/>
      <c r="NRC63" s="153"/>
      <c r="NRD63" s="154"/>
      <c r="NRE63" s="150"/>
      <c r="NRF63" s="151"/>
      <c r="NRG63" s="152"/>
      <c r="NRH63" s="152"/>
      <c r="NRI63" s="153"/>
      <c r="NRJ63" s="154"/>
      <c r="NRK63" s="150"/>
      <c r="NRL63" s="151"/>
      <c r="NRM63" s="152"/>
      <c r="NRN63" s="152"/>
      <c r="NRO63" s="153"/>
      <c r="NRP63" s="154"/>
      <c r="NRQ63" s="150"/>
      <c r="NRR63" s="151"/>
      <c r="NRS63" s="152"/>
      <c r="NRT63" s="152"/>
      <c r="NRU63" s="153"/>
      <c r="NRV63" s="154"/>
      <c r="NRW63" s="150"/>
      <c r="NRX63" s="151"/>
      <c r="NRY63" s="152"/>
      <c r="NRZ63" s="152"/>
      <c r="NSA63" s="153"/>
      <c r="NSB63" s="154"/>
      <c r="NSC63" s="150"/>
      <c r="NSD63" s="151"/>
      <c r="NSE63" s="152"/>
      <c r="NSF63" s="152"/>
      <c r="NSG63" s="153"/>
      <c r="NSH63" s="154"/>
      <c r="NSI63" s="150"/>
      <c r="NSJ63" s="151"/>
      <c r="NSK63" s="152"/>
      <c r="NSL63" s="152"/>
      <c r="NSM63" s="153"/>
      <c r="NSN63" s="154"/>
      <c r="NSO63" s="150"/>
      <c r="NSP63" s="151"/>
      <c r="NSQ63" s="152"/>
      <c r="NSR63" s="152"/>
      <c r="NSS63" s="153"/>
      <c r="NST63" s="154"/>
      <c r="NSU63" s="150"/>
      <c r="NSV63" s="151"/>
      <c r="NSW63" s="152"/>
      <c r="NSX63" s="152"/>
      <c r="NSY63" s="153"/>
      <c r="NSZ63" s="154"/>
      <c r="NTA63" s="150"/>
      <c r="NTB63" s="151"/>
      <c r="NTC63" s="152"/>
      <c r="NTD63" s="152"/>
      <c r="NTE63" s="153"/>
      <c r="NTF63" s="154"/>
      <c r="NTG63" s="150"/>
      <c r="NTH63" s="151"/>
      <c r="NTI63" s="152"/>
      <c r="NTJ63" s="152"/>
      <c r="NTK63" s="153"/>
      <c r="NTL63" s="154"/>
      <c r="NTM63" s="150"/>
      <c r="NTN63" s="151"/>
      <c r="NTO63" s="152"/>
      <c r="NTP63" s="152"/>
      <c r="NTQ63" s="153"/>
      <c r="NTR63" s="154"/>
      <c r="NTS63" s="150"/>
      <c r="NTT63" s="151"/>
      <c r="NTU63" s="152"/>
      <c r="NTV63" s="152"/>
      <c r="NTW63" s="153"/>
      <c r="NTX63" s="154"/>
      <c r="NTY63" s="150"/>
      <c r="NTZ63" s="151"/>
      <c r="NUA63" s="152"/>
      <c r="NUB63" s="152"/>
      <c r="NUC63" s="153"/>
      <c r="NUD63" s="154"/>
      <c r="NUE63" s="150"/>
      <c r="NUF63" s="151"/>
      <c r="NUG63" s="152"/>
      <c r="NUH63" s="152"/>
      <c r="NUI63" s="153"/>
      <c r="NUJ63" s="154"/>
      <c r="NUK63" s="150"/>
      <c r="NUL63" s="151"/>
      <c r="NUM63" s="152"/>
      <c r="NUN63" s="152"/>
      <c r="NUO63" s="153"/>
      <c r="NUP63" s="154"/>
      <c r="NUQ63" s="150"/>
      <c r="NUR63" s="151"/>
      <c r="NUS63" s="152"/>
      <c r="NUT63" s="152"/>
      <c r="NUU63" s="153"/>
      <c r="NUV63" s="154"/>
      <c r="NUW63" s="150"/>
      <c r="NUX63" s="151"/>
      <c r="NUY63" s="152"/>
      <c r="NUZ63" s="152"/>
      <c r="NVA63" s="153"/>
      <c r="NVB63" s="154"/>
      <c r="NVC63" s="150"/>
      <c r="NVD63" s="151"/>
      <c r="NVE63" s="152"/>
      <c r="NVF63" s="152"/>
      <c r="NVG63" s="153"/>
      <c r="NVH63" s="154"/>
      <c r="NVI63" s="150"/>
      <c r="NVJ63" s="151"/>
      <c r="NVK63" s="152"/>
      <c r="NVL63" s="152"/>
      <c r="NVM63" s="153"/>
      <c r="NVN63" s="154"/>
      <c r="NVO63" s="150"/>
      <c r="NVP63" s="151"/>
      <c r="NVQ63" s="152"/>
      <c r="NVR63" s="152"/>
      <c r="NVS63" s="153"/>
      <c r="NVT63" s="154"/>
      <c r="NVU63" s="150"/>
      <c r="NVV63" s="151"/>
      <c r="NVW63" s="152"/>
      <c r="NVX63" s="152"/>
      <c r="NVY63" s="153"/>
      <c r="NVZ63" s="154"/>
      <c r="NWA63" s="150"/>
      <c r="NWB63" s="151"/>
      <c r="NWC63" s="152"/>
      <c r="NWD63" s="152"/>
      <c r="NWE63" s="153"/>
      <c r="NWF63" s="154"/>
      <c r="NWG63" s="150"/>
      <c r="NWH63" s="151"/>
      <c r="NWI63" s="152"/>
      <c r="NWJ63" s="152"/>
      <c r="NWK63" s="153"/>
      <c r="NWL63" s="154"/>
      <c r="NWM63" s="150"/>
      <c r="NWN63" s="151"/>
      <c r="NWO63" s="152"/>
      <c r="NWP63" s="152"/>
      <c r="NWQ63" s="153"/>
      <c r="NWR63" s="154"/>
      <c r="NWS63" s="150"/>
      <c r="NWT63" s="151"/>
      <c r="NWU63" s="152"/>
      <c r="NWV63" s="152"/>
      <c r="NWW63" s="153"/>
      <c r="NWX63" s="154"/>
      <c r="NWY63" s="150"/>
      <c r="NWZ63" s="151"/>
      <c r="NXA63" s="152"/>
      <c r="NXB63" s="152"/>
      <c r="NXC63" s="153"/>
      <c r="NXD63" s="154"/>
      <c r="NXE63" s="150"/>
      <c r="NXF63" s="151"/>
      <c r="NXG63" s="152"/>
      <c r="NXH63" s="152"/>
      <c r="NXI63" s="153"/>
      <c r="NXJ63" s="154"/>
      <c r="NXK63" s="150"/>
      <c r="NXL63" s="151"/>
      <c r="NXM63" s="152"/>
      <c r="NXN63" s="152"/>
      <c r="NXO63" s="153"/>
      <c r="NXP63" s="154"/>
      <c r="NXQ63" s="150"/>
      <c r="NXR63" s="151"/>
      <c r="NXS63" s="152"/>
      <c r="NXT63" s="152"/>
      <c r="NXU63" s="153"/>
      <c r="NXV63" s="154"/>
      <c r="NXW63" s="150"/>
      <c r="NXX63" s="151"/>
      <c r="NXY63" s="152"/>
      <c r="NXZ63" s="152"/>
      <c r="NYA63" s="153"/>
      <c r="NYB63" s="154"/>
      <c r="NYC63" s="150"/>
      <c r="NYD63" s="151"/>
      <c r="NYE63" s="152"/>
      <c r="NYF63" s="152"/>
      <c r="NYG63" s="153"/>
      <c r="NYH63" s="154"/>
      <c r="NYI63" s="150"/>
      <c r="NYJ63" s="151"/>
      <c r="NYK63" s="152"/>
      <c r="NYL63" s="152"/>
      <c r="NYM63" s="153"/>
      <c r="NYN63" s="154"/>
      <c r="NYO63" s="150"/>
      <c r="NYP63" s="151"/>
      <c r="NYQ63" s="152"/>
      <c r="NYR63" s="152"/>
      <c r="NYS63" s="153"/>
      <c r="NYT63" s="154"/>
      <c r="NYU63" s="150"/>
      <c r="NYV63" s="151"/>
      <c r="NYW63" s="152"/>
      <c r="NYX63" s="152"/>
      <c r="NYY63" s="153"/>
      <c r="NYZ63" s="154"/>
      <c r="NZA63" s="150"/>
      <c r="NZB63" s="151"/>
      <c r="NZC63" s="152"/>
      <c r="NZD63" s="152"/>
      <c r="NZE63" s="153"/>
      <c r="NZF63" s="154"/>
      <c r="NZG63" s="150"/>
      <c r="NZH63" s="151"/>
      <c r="NZI63" s="152"/>
      <c r="NZJ63" s="152"/>
      <c r="NZK63" s="153"/>
      <c r="NZL63" s="154"/>
      <c r="NZM63" s="150"/>
      <c r="NZN63" s="151"/>
      <c r="NZO63" s="152"/>
      <c r="NZP63" s="152"/>
      <c r="NZQ63" s="153"/>
      <c r="NZR63" s="154"/>
      <c r="NZS63" s="150"/>
      <c r="NZT63" s="151"/>
      <c r="NZU63" s="152"/>
      <c r="NZV63" s="152"/>
      <c r="NZW63" s="153"/>
      <c r="NZX63" s="154"/>
      <c r="NZY63" s="150"/>
      <c r="NZZ63" s="151"/>
      <c r="OAA63" s="152"/>
      <c r="OAB63" s="152"/>
      <c r="OAC63" s="153"/>
      <c r="OAD63" s="154"/>
      <c r="OAE63" s="150"/>
      <c r="OAF63" s="151"/>
      <c r="OAG63" s="152"/>
      <c r="OAH63" s="152"/>
      <c r="OAI63" s="153"/>
      <c r="OAJ63" s="154"/>
      <c r="OAK63" s="150"/>
      <c r="OAL63" s="151"/>
      <c r="OAM63" s="152"/>
      <c r="OAN63" s="152"/>
      <c r="OAO63" s="153"/>
      <c r="OAP63" s="154"/>
      <c r="OAQ63" s="150"/>
      <c r="OAR63" s="151"/>
      <c r="OAS63" s="152"/>
      <c r="OAT63" s="152"/>
      <c r="OAU63" s="153"/>
      <c r="OAV63" s="154"/>
      <c r="OAW63" s="150"/>
      <c r="OAX63" s="151"/>
      <c r="OAY63" s="152"/>
      <c r="OAZ63" s="152"/>
      <c r="OBA63" s="153"/>
      <c r="OBB63" s="154"/>
      <c r="OBC63" s="150"/>
      <c r="OBD63" s="151"/>
      <c r="OBE63" s="152"/>
      <c r="OBF63" s="152"/>
      <c r="OBG63" s="153"/>
      <c r="OBH63" s="154"/>
      <c r="OBI63" s="150"/>
      <c r="OBJ63" s="151"/>
      <c r="OBK63" s="152"/>
      <c r="OBL63" s="152"/>
      <c r="OBM63" s="153"/>
      <c r="OBN63" s="154"/>
      <c r="OBO63" s="150"/>
      <c r="OBP63" s="151"/>
      <c r="OBQ63" s="152"/>
      <c r="OBR63" s="152"/>
      <c r="OBS63" s="153"/>
      <c r="OBT63" s="154"/>
      <c r="OBU63" s="150"/>
      <c r="OBV63" s="151"/>
      <c r="OBW63" s="152"/>
      <c r="OBX63" s="152"/>
      <c r="OBY63" s="153"/>
      <c r="OBZ63" s="154"/>
      <c r="OCA63" s="150"/>
      <c r="OCB63" s="151"/>
      <c r="OCC63" s="152"/>
      <c r="OCD63" s="152"/>
      <c r="OCE63" s="153"/>
      <c r="OCF63" s="154"/>
      <c r="OCG63" s="150"/>
      <c r="OCH63" s="151"/>
      <c r="OCI63" s="152"/>
      <c r="OCJ63" s="152"/>
      <c r="OCK63" s="153"/>
      <c r="OCL63" s="154"/>
      <c r="OCM63" s="150"/>
      <c r="OCN63" s="151"/>
      <c r="OCO63" s="152"/>
      <c r="OCP63" s="152"/>
      <c r="OCQ63" s="153"/>
      <c r="OCR63" s="154"/>
      <c r="OCS63" s="150"/>
      <c r="OCT63" s="151"/>
      <c r="OCU63" s="152"/>
      <c r="OCV63" s="152"/>
      <c r="OCW63" s="153"/>
      <c r="OCX63" s="154"/>
      <c r="OCY63" s="150"/>
      <c r="OCZ63" s="151"/>
      <c r="ODA63" s="152"/>
      <c r="ODB63" s="152"/>
      <c r="ODC63" s="153"/>
      <c r="ODD63" s="154"/>
      <c r="ODE63" s="150"/>
      <c r="ODF63" s="151"/>
      <c r="ODG63" s="152"/>
      <c r="ODH63" s="152"/>
      <c r="ODI63" s="153"/>
      <c r="ODJ63" s="154"/>
      <c r="ODK63" s="150"/>
      <c r="ODL63" s="151"/>
      <c r="ODM63" s="152"/>
      <c r="ODN63" s="152"/>
      <c r="ODO63" s="153"/>
      <c r="ODP63" s="154"/>
      <c r="ODQ63" s="150"/>
      <c r="ODR63" s="151"/>
      <c r="ODS63" s="152"/>
      <c r="ODT63" s="152"/>
      <c r="ODU63" s="153"/>
      <c r="ODV63" s="154"/>
      <c r="ODW63" s="150"/>
      <c r="ODX63" s="151"/>
      <c r="ODY63" s="152"/>
      <c r="ODZ63" s="152"/>
      <c r="OEA63" s="153"/>
      <c r="OEB63" s="154"/>
      <c r="OEC63" s="150"/>
      <c r="OED63" s="151"/>
      <c r="OEE63" s="152"/>
      <c r="OEF63" s="152"/>
      <c r="OEG63" s="153"/>
      <c r="OEH63" s="154"/>
      <c r="OEI63" s="150"/>
      <c r="OEJ63" s="151"/>
      <c r="OEK63" s="152"/>
      <c r="OEL63" s="152"/>
      <c r="OEM63" s="153"/>
      <c r="OEN63" s="154"/>
      <c r="OEO63" s="150"/>
      <c r="OEP63" s="151"/>
      <c r="OEQ63" s="152"/>
      <c r="OER63" s="152"/>
      <c r="OES63" s="153"/>
      <c r="OET63" s="154"/>
      <c r="OEU63" s="150"/>
      <c r="OEV63" s="151"/>
      <c r="OEW63" s="152"/>
      <c r="OEX63" s="152"/>
      <c r="OEY63" s="153"/>
      <c r="OEZ63" s="154"/>
      <c r="OFA63" s="150"/>
      <c r="OFB63" s="151"/>
      <c r="OFC63" s="152"/>
      <c r="OFD63" s="152"/>
      <c r="OFE63" s="153"/>
      <c r="OFF63" s="154"/>
      <c r="OFG63" s="150"/>
      <c r="OFH63" s="151"/>
      <c r="OFI63" s="152"/>
      <c r="OFJ63" s="152"/>
      <c r="OFK63" s="153"/>
      <c r="OFL63" s="154"/>
      <c r="OFM63" s="150"/>
      <c r="OFN63" s="151"/>
      <c r="OFO63" s="152"/>
      <c r="OFP63" s="152"/>
      <c r="OFQ63" s="153"/>
      <c r="OFR63" s="154"/>
      <c r="OFS63" s="150"/>
      <c r="OFT63" s="151"/>
      <c r="OFU63" s="152"/>
      <c r="OFV63" s="152"/>
      <c r="OFW63" s="153"/>
      <c r="OFX63" s="154"/>
      <c r="OFY63" s="150"/>
      <c r="OFZ63" s="151"/>
      <c r="OGA63" s="152"/>
      <c r="OGB63" s="152"/>
      <c r="OGC63" s="153"/>
      <c r="OGD63" s="154"/>
      <c r="OGE63" s="150"/>
      <c r="OGF63" s="151"/>
      <c r="OGG63" s="152"/>
      <c r="OGH63" s="152"/>
      <c r="OGI63" s="153"/>
      <c r="OGJ63" s="154"/>
      <c r="OGK63" s="150"/>
      <c r="OGL63" s="151"/>
      <c r="OGM63" s="152"/>
      <c r="OGN63" s="152"/>
      <c r="OGO63" s="153"/>
      <c r="OGP63" s="154"/>
      <c r="OGQ63" s="150"/>
      <c r="OGR63" s="151"/>
      <c r="OGS63" s="152"/>
      <c r="OGT63" s="152"/>
      <c r="OGU63" s="153"/>
      <c r="OGV63" s="154"/>
      <c r="OGW63" s="150"/>
      <c r="OGX63" s="151"/>
      <c r="OGY63" s="152"/>
      <c r="OGZ63" s="152"/>
      <c r="OHA63" s="153"/>
      <c r="OHB63" s="154"/>
      <c r="OHC63" s="150"/>
      <c r="OHD63" s="151"/>
      <c r="OHE63" s="152"/>
      <c r="OHF63" s="152"/>
      <c r="OHG63" s="153"/>
      <c r="OHH63" s="154"/>
      <c r="OHI63" s="150"/>
      <c r="OHJ63" s="151"/>
      <c r="OHK63" s="152"/>
      <c r="OHL63" s="152"/>
      <c r="OHM63" s="153"/>
      <c r="OHN63" s="154"/>
      <c r="OHO63" s="150"/>
      <c r="OHP63" s="151"/>
      <c r="OHQ63" s="152"/>
      <c r="OHR63" s="152"/>
      <c r="OHS63" s="153"/>
      <c r="OHT63" s="154"/>
      <c r="OHU63" s="150"/>
      <c r="OHV63" s="151"/>
      <c r="OHW63" s="152"/>
      <c r="OHX63" s="152"/>
      <c r="OHY63" s="153"/>
      <c r="OHZ63" s="154"/>
      <c r="OIA63" s="150"/>
      <c r="OIB63" s="151"/>
      <c r="OIC63" s="152"/>
      <c r="OID63" s="152"/>
      <c r="OIE63" s="153"/>
      <c r="OIF63" s="154"/>
      <c r="OIG63" s="150"/>
      <c r="OIH63" s="151"/>
      <c r="OII63" s="152"/>
      <c r="OIJ63" s="152"/>
      <c r="OIK63" s="153"/>
      <c r="OIL63" s="154"/>
      <c r="OIM63" s="150"/>
      <c r="OIN63" s="151"/>
      <c r="OIO63" s="152"/>
      <c r="OIP63" s="152"/>
      <c r="OIQ63" s="153"/>
      <c r="OIR63" s="154"/>
      <c r="OIS63" s="150"/>
      <c r="OIT63" s="151"/>
      <c r="OIU63" s="152"/>
      <c r="OIV63" s="152"/>
      <c r="OIW63" s="153"/>
      <c r="OIX63" s="154"/>
      <c r="OIY63" s="150"/>
      <c r="OIZ63" s="151"/>
      <c r="OJA63" s="152"/>
      <c r="OJB63" s="152"/>
      <c r="OJC63" s="153"/>
      <c r="OJD63" s="154"/>
      <c r="OJE63" s="150"/>
      <c r="OJF63" s="151"/>
      <c r="OJG63" s="152"/>
      <c r="OJH63" s="152"/>
      <c r="OJI63" s="153"/>
      <c r="OJJ63" s="154"/>
      <c r="OJK63" s="150"/>
      <c r="OJL63" s="151"/>
      <c r="OJM63" s="152"/>
      <c r="OJN63" s="152"/>
      <c r="OJO63" s="153"/>
      <c r="OJP63" s="154"/>
      <c r="OJQ63" s="150"/>
      <c r="OJR63" s="151"/>
      <c r="OJS63" s="152"/>
      <c r="OJT63" s="152"/>
      <c r="OJU63" s="153"/>
      <c r="OJV63" s="154"/>
      <c r="OJW63" s="150"/>
      <c r="OJX63" s="151"/>
      <c r="OJY63" s="152"/>
      <c r="OJZ63" s="152"/>
      <c r="OKA63" s="153"/>
      <c r="OKB63" s="154"/>
      <c r="OKC63" s="150"/>
      <c r="OKD63" s="151"/>
      <c r="OKE63" s="152"/>
      <c r="OKF63" s="152"/>
      <c r="OKG63" s="153"/>
      <c r="OKH63" s="154"/>
      <c r="OKI63" s="150"/>
      <c r="OKJ63" s="151"/>
      <c r="OKK63" s="152"/>
      <c r="OKL63" s="152"/>
      <c r="OKM63" s="153"/>
      <c r="OKN63" s="154"/>
      <c r="OKO63" s="150"/>
      <c r="OKP63" s="151"/>
      <c r="OKQ63" s="152"/>
      <c r="OKR63" s="152"/>
      <c r="OKS63" s="153"/>
      <c r="OKT63" s="154"/>
      <c r="OKU63" s="150"/>
      <c r="OKV63" s="151"/>
      <c r="OKW63" s="152"/>
      <c r="OKX63" s="152"/>
      <c r="OKY63" s="153"/>
      <c r="OKZ63" s="154"/>
      <c r="OLA63" s="150"/>
      <c r="OLB63" s="151"/>
      <c r="OLC63" s="152"/>
      <c r="OLD63" s="152"/>
      <c r="OLE63" s="153"/>
      <c r="OLF63" s="154"/>
      <c r="OLG63" s="150"/>
      <c r="OLH63" s="151"/>
      <c r="OLI63" s="152"/>
      <c r="OLJ63" s="152"/>
      <c r="OLK63" s="153"/>
      <c r="OLL63" s="154"/>
      <c r="OLM63" s="150"/>
      <c r="OLN63" s="151"/>
      <c r="OLO63" s="152"/>
      <c r="OLP63" s="152"/>
      <c r="OLQ63" s="153"/>
      <c r="OLR63" s="154"/>
      <c r="OLS63" s="150"/>
      <c r="OLT63" s="151"/>
      <c r="OLU63" s="152"/>
      <c r="OLV63" s="152"/>
      <c r="OLW63" s="153"/>
      <c r="OLX63" s="154"/>
      <c r="OLY63" s="150"/>
      <c r="OLZ63" s="151"/>
      <c r="OMA63" s="152"/>
      <c r="OMB63" s="152"/>
      <c r="OMC63" s="153"/>
      <c r="OMD63" s="154"/>
      <c r="OME63" s="150"/>
      <c r="OMF63" s="151"/>
      <c r="OMG63" s="152"/>
      <c r="OMH63" s="152"/>
      <c r="OMI63" s="153"/>
      <c r="OMJ63" s="154"/>
      <c r="OMK63" s="150"/>
      <c r="OML63" s="151"/>
      <c r="OMM63" s="152"/>
      <c r="OMN63" s="152"/>
      <c r="OMO63" s="153"/>
      <c r="OMP63" s="154"/>
      <c r="OMQ63" s="150"/>
      <c r="OMR63" s="151"/>
      <c r="OMS63" s="152"/>
      <c r="OMT63" s="152"/>
      <c r="OMU63" s="153"/>
      <c r="OMV63" s="154"/>
      <c r="OMW63" s="150"/>
      <c r="OMX63" s="151"/>
      <c r="OMY63" s="152"/>
      <c r="OMZ63" s="152"/>
      <c r="ONA63" s="153"/>
      <c r="ONB63" s="154"/>
      <c r="ONC63" s="150"/>
      <c r="OND63" s="151"/>
      <c r="ONE63" s="152"/>
      <c r="ONF63" s="152"/>
      <c r="ONG63" s="153"/>
      <c r="ONH63" s="154"/>
      <c r="ONI63" s="150"/>
      <c r="ONJ63" s="151"/>
      <c r="ONK63" s="152"/>
      <c r="ONL63" s="152"/>
      <c r="ONM63" s="153"/>
      <c r="ONN63" s="154"/>
      <c r="ONO63" s="150"/>
      <c r="ONP63" s="151"/>
      <c r="ONQ63" s="152"/>
      <c r="ONR63" s="152"/>
      <c r="ONS63" s="153"/>
      <c r="ONT63" s="154"/>
      <c r="ONU63" s="150"/>
      <c r="ONV63" s="151"/>
      <c r="ONW63" s="152"/>
      <c r="ONX63" s="152"/>
      <c r="ONY63" s="153"/>
      <c r="ONZ63" s="154"/>
      <c r="OOA63" s="150"/>
      <c r="OOB63" s="151"/>
      <c r="OOC63" s="152"/>
      <c r="OOD63" s="152"/>
      <c r="OOE63" s="153"/>
      <c r="OOF63" s="154"/>
      <c r="OOG63" s="150"/>
      <c r="OOH63" s="151"/>
      <c r="OOI63" s="152"/>
      <c r="OOJ63" s="152"/>
      <c r="OOK63" s="153"/>
      <c r="OOL63" s="154"/>
      <c r="OOM63" s="150"/>
      <c r="OON63" s="151"/>
      <c r="OOO63" s="152"/>
      <c r="OOP63" s="152"/>
      <c r="OOQ63" s="153"/>
      <c r="OOR63" s="154"/>
      <c r="OOS63" s="150"/>
      <c r="OOT63" s="151"/>
      <c r="OOU63" s="152"/>
      <c r="OOV63" s="152"/>
      <c r="OOW63" s="153"/>
      <c r="OOX63" s="154"/>
      <c r="OOY63" s="150"/>
      <c r="OOZ63" s="151"/>
      <c r="OPA63" s="152"/>
      <c r="OPB63" s="152"/>
      <c r="OPC63" s="153"/>
      <c r="OPD63" s="154"/>
      <c r="OPE63" s="150"/>
      <c r="OPF63" s="151"/>
      <c r="OPG63" s="152"/>
      <c r="OPH63" s="152"/>
      <c r="OPI63" s="153"/>
      <c r="OPJ63" s="154"/>
      <c r="OPK63" s="150"/>
      <c r="OPL63" s="151"/>
      <c r="OPM63" s="152"/>
      <c r="OPN63" s="152"/>
      <c r="OPO63" s="153"/>
      <c r="OPP63" s="154"/>
      <c r="OPQ63" s="150"/>
      <c r="OPR63" s="151"/>
      <c r="OPS63" s="152"/>
      <c r="OPT63" s="152"/>
      <c r="OPU63" s="153"/>
      <c r="OPV63" s="154"/>
      <c r="OPW63" s="150"/>
      <c r="OPX63" s="151"/>
      <c r="OPY63" s="152"/>
      <c r="OPZ63" s="152"/>
      <c r="OQA63" s="153"/>
      <c r="OQB63" s="154"/>
      <c r="OQC63" s="150"/>
      <c r="OQD63" s="151"/>
      <c r="OQE63" s="152"/>
      <c r="OQF63" s="152"/>
      <c r="OQG63" s="153"/>
      <c r="OQH63" s="154"/>
      <c r="OQI63" s="150"/>
      <c r="OQJ63" s="151"/>
      <c r="OQK63" s="152"/>
      <c r="OQL63" s="152"/>
      <c r="OQM63" s="153"/>
      <c r="OQN63" s="154"/>
      <c r="OQO63" s="150"/>
      <c r="OQP63" s="151"/>
      <c r="OQQ63" s="152"/>
      <c r="OQR63" s="152"/>
      <c r="OQS63" s="153"/>
      <c r="OQT63" s="154"/>
      <c r="OQU63" s="150"/>
      <c r="OQV63" s="151"/>
      <c r="OQW63" s="152"/>
      <c r="OQX63" s="152"/>
      <c r="OQY63" s="153"/>
      <c r="OQZ63" s="154"/>
      <c r="ORA63" s="150"/>
      <c r="ORB63" s="151"/>
      <c r="ORC63" s="152"/>
      <c r="ORD63" s="152"/>
      <c r="ORE63" s="153"/>
      <c r="ORF63" s="154"/>
      <c r="ORG63" s="150"/>
      <c r="ORH63" s="151"/>
      <c r="ORI63" s="152"/>
      <c r="ORJ63" s="152"/>
      <c r="ORK63" s="153"/>
      <c r="ORL63" s="154"/>
      <c r="ORM63" s="150"/>
      <c r="ORN63" s="151"/>
      <c r="ORO63" s="152"/>
      <c r="ORP63" s="152"/>
      <c r="ORQ63" s="153"/>
      <c r="ORR63" s="154"/>
      <c r="ORS63" s="150"/>
      <c r="ORT63" s="151"/>
      <c r="ORU63" s="152"/>
      <c r="ORV63" s="152"/>
      <c r="ORW63" s="153"/>
      <c r="ORX63" s="154"/>
      <c r="ORY63" s="150"/>
      <c r="ORZ63" s="151"/>
      <c r="OSA63" s="152"/>
      <c r="OSB63" s="152"/>
      <c r="OSC63" s="153"/>
      <c r="OSD63" s="154"/>
      <c r="OSE63" s="150"/>
      <c r="OSF63" s="151"/>
      <c r="OSG63" s="152"/>
      <c r="OSH63" s="152"/>
      <c r="OSI63" s="153"/>
      <c r="OSJ63" s="154"/>
      <c r="OSK63" s="150"/>
      <c r="OSL63" s="151"/>
      <c r="OSM63" s="152"/>
      <c r="OSN63" s="152"/>
      <c r="OSO63" s="153"/>
      <c r="OSP63" s="154"/>
      <c r="OSQ63" s="150"/>
      <c r="OSR63" s="151"/>
      <c r="OSS63" s="152"/>
      <c r="OST63" s="152"/>
      <c r="OSU63" s="153"/>
      <c r="OSV63" s="154"/>
      <c r="OSW63" s="150"/>
      <c r="OSX63" s="151"/>
      <c r="OSY63" s="152"/>
      <c r="OSZ63" s="152"/>
      <c r="OTA63" s="153"/>
      <c r="OTB63" s="154"/>
      <c r="OTC63" s="150"/>
      <c r="OTD63" s="151"/>
      <c r="OTE63" s="152"/>
      <c r="OTF63" s="152"/>
      <c r="OTG63" s="153"/>
      <c r="OTH63" s="154"/>
      <c r="OTI63" s="150"/>
      <c r="OTJ63" s="151"/>
      <c r="OTK63" s="152"/>
      <c r="OTL63" s="152"/>
      <c r="OTM63" s="153"/>
      <c r="OTN63" s="154"/>
      <c r="OTO63" s="150"/>
      <c r="OTP63" s="151"/>
      <c r="OTQ63" s="152"/>
      <c r="OTR63" s="152"/>
      <c r="OTS63" s="153"/>
      <c r="OTT63" s="154"/>
      <c r="OTU63" s="150"/>
      <c r="OTV63" s="151"/>
      <c r="OTW63" s="152"/>
      <c r="OTX63" s="152"/>
      <c r="OTY63" s="153"/>
      <c r="OTZ63" s="154"/>
      <c r="OUA63" s="150"/>
      <c r="OUB63" s="151"/>
      <c r="OUC63" s="152"/>
      <c r="OUD63" s="152"/>
      <c r="OUE63" s="153"/>
      <c r="OUF63" s="154"/>
      <c r="OUG63" s="150"/>
      <c r="OUH63" s="151"/>
      <c r="OUI63" s="152"/>
      <c r="OUJ63" s="152"/>
      <c r="OUK63" s="153"/>
      <c r="OUL63" s="154"/>
      <c r="OUM63" s="150"/>
      <c r="OUN63" s="151"/>
      <c r="OUO63" s="152"/>
      <c r="OUP63" s="152"/>
      <c r="OUQ63" s="153"/>
      <c r="OUR63" s="154"/>
      <c r="OUS63" s="150"/>
      <c r="OUT63" s="151"/>
      <c r="OUU63" s="152"/>
      <c r="OUV63" s="152"/>
      <c r="OUW63" s="153"/>
      <c r="OUX63" s="154"/>
      <c r="OUY63" s="150"/>
      <c r="OUZ63" s="151"/>
      <c r="OVA63" s="152"/>
      <c r="OVB63" s="152"/>
      <c r="OVC63" s="153"/>
      <c r="OVD63" s="154"/>
      <c r="OVE63" s="150"/>
      <c r="OVF63" s="151"/>
      <c r="OVG63" s="152"/>
      <c r="OVH63" s="152"/>
      <c r="OVI63" s="153"/>
      <c r="OVJ63" s="154"/>
      <c r="OVK63" s="150"/>
      <c r="OVL63" s="151"/>
      <c r="OVM63" s="152"/>
      <c r="OVN63" s="152"/>
      <c r="OVO63" s="153"/>
      <c r="OVP63" s="154"/>
      <c r="OVQ63" s="150"/>
      <c r="OVR63" s="151"/>
      <c r="OVS63" s="152"/>
      <c r="OVT63" s="152"/>
      <c r="OVU63" s="153"/>
      <c r="OVV63" s="154"/>
      <c r="OVW63" s="150"/>
      <c r="OVX63" s="151"/>
      <c r="OVY63" s="152"/>
      <c r="OVZ63" s="152"/>
      <c r="OWA63" s="153"/>
      <c r="OWB63" s="154"/>
      <c r="OWC63" s="150"/>
      <c r="OWD63" s="151"/>
      <c r="OWE63" s="152"/>
      <c r="OWF63" s="152"/>
      <c r="OWG63" s="153"/>
      <c r="OWH63" s="154"/>
      <c r="OWI63" s="150"/>
      <c r="OWJ63" s="151"/>
      <c r="OWK63" s="152"/>
      <c r="OWL63" s="152"/>
      <c r="OWM63" s="153"/>
      <c r="OWN63" s="154"/>
      <c r="OWO63" s="150"/>
      <c r="OWP63" s="151"/>
      <c r="OWQ63" s="152"/>
      <c r="OWR63" s="152"/>
      <c r="OWS63" s="153"/>
      <c r="OWT63" s="154"/>
      <c r="OWU63" s="150"/>
      <c r="OWV63" s="151"/>
      <c r="OWW63" s="152"/>
      <c r="OWX63" s="152"/>
      <c r="OWY63" s="153"/>
      <c r="OWZ63" s="154"/>
      <c r="OXA63" s="150"/>
      <c r="OXB63" s="151"/>
      <c r="OXC63" s="152"/>
      <c r="OXD63" s="152"/>
      <c r="OXE63" s="153"/>
      <c r="OXF63" s="154"/>
      <c r="OXG63" s="150"/>
      <c r="OXH63" s="151"/>
      <c r="OXI63" s="152"/>
      <c r="OXJ63" s="152"/>
      <c r="OXK63" s="153"/>
      <c r="OXL63" s="154"/>
      <c r="OXM63" s="150"/>
      <c r="OXN63" s="151"/>
      <c r="OXO63" s="152"/>
      <c r="OXP63" s="152"/>
      <c r="OXQ63" s="153"/>
      <c r="OXR63" s="154"/>
      <c r="OXS63" s="150"/>
      <c r="OXT63" s="151"/>
      <c r="OXU63" s="152"/>
      <c r="OXV63" s="152"/>
      <c r="OXW63" s="153"/>
      <c r="OXX63" s="154"/>
      <c r="OXY63" s="150"/>
      <c r="OXZ63" s="151"/>
      <c r="OYA63" s="152"/>
      <c r="OYB63" s="152"/>
      <c r="OYC63" s="153"/>
      <c r="OYD63" s="154"/>
      <c r="OYE63" s="150"/>
      <c r="OYF63" s="151"/>
      <c r="OYG63" s="152"/>
      <c r="OYH63" s="152"/>
      <c r="OYI63" s="153"/>
      <c r="OYJ63" s="154"/>
      <c r="OYK63" s="150"/>
      <c r="OYL63" s="151"/>
      <c r="OYM63" s="152"/>
      <c r="OYN63" s="152"/>
      <c r="OYO63" s="153"/>
      <c r="OYP63" s="154"/>
      <c r="OYQ63" s="150"/>
      <c r="OYR63" s="151"/>
      <c r="OYS63" s="152"/>
      <c r="OYT63" s="152"/>
      <c r="OYU63" s="153"/>
      <c r="OYV63" s="154"/>
      <c r="OYW63" s="150"/>
      <c r="OYX63" s="151"/>
      <c r="OYY63" s="152"/>
      <c r="OYZ63" s="152"/>
      <c r="OZA63" s="153"/>
      <c r="OZB63" s="154"/>
      <c r="OZC63" s="150"/>
      <c r="OZD63" s="151"/>
      <c r="OZE63" s="152"/>
      <c r="OZF63" s="152"/>
      <c r="OZG63" s="153"/>
      <c r="OZH63" s="154"/>
      <c r="OZI63" s="150"/>
      <c r="OZJ63" s="151"/>
      <c r="OZK63" s="152"/>
      <c r="OZL63" s="152"/>
      <c r="OZM63" s="153"/>
      <c r="OZN63" s="154"/>
      <c r="OZO63" s="150"/>
      <c r="OZP63" s="151"/>
      <c r="OZQ63" s="152"/>
      <c r="OZR63" s="152"/>
      <c r="OZS63" s="153"/>
      <c r="OZT63" s="154"/>
      <c r="OZU63" s="150"/>
      <c r="OZV63" s="151"/>
      <c r="OZW63" s="152"/>
      <c r="OZX63" s="152"/>
      <c r="OZY63" s="153"/>
      <c r="OZZ63" s="154"/>
      <c r="PAA63" s="150"/>
      <c r="PAB63" s="151"/>
      <c r="PAC63" s="152"/>
      <c r="PAD63" s="152"/>
      <c r="PAE63" s="153"/>
      <c r="PAF63" s="154"/>
      <c r="PAG63" s="150"/>
      <c r="PAH63" s="151"/>
      <c r="PAI63" s="152"/>
      <c r="PAJ63" s="152"/>
      <c r="PAK63" s="153"/>
      <c r="PAL63" s="154"/>
      <c r="PAM63" s="150"/>
      <c r="PAN63" s="151"/>
      <c r="PAO63" s="152"/>
      <c r="PAP63" s="152"/>
      <c r="PAQ63" s="153"/>
      <c r="PAR63" s="154"/>
      <c r="PAS63" s="150"/>
      <c r="PAT63" s="151"/>
      <c r="PAU63" s="152"/>
      <c r="PAV63" s="152"/>
      <c r="PAW63" s="153"/>
      <c r="PAX63" s="154"/>
      <c r="PAY63" s="150"/>
      <c r="PAZ63" s="151"/>
      <c r="PBA63" s="152"/>
      <c r="PBB63" s="152"/>
      <c r="PBC63" s="153"/>
      <c r="PBD63" s="154"/>
      <c r="PBE63" s="150"/>
      <c r="PBF63" s="151"/>
      <c r="PBG63" s="152"/>
      <c r="PBH63" s="152"/>
      <c r="PBI63" s="153"/>
      <c r="PBJ63" s="154"/>
      <c r="PBK63" s="150"/>
      <c r="PBL63" s="151"/>
      <c r="PBM63" s="152"/>
      <c r="PBN63" s="152"/>
      <c r="PBO63" s="153"/>
      <c r="PBP63" s="154"/>
      <c r="PBQ63" s="150"/>
      <c r="PBR63" s="151"/>
      <c r="PBS63" s="152"/>
      <c r="PBT63" s="152"/>
      <c r="PBU63" s="153"/>
      <c r="PBV63" s="154"/>
      <c r="PBW63" s="150"/>
      <c r="PBX63" s="151"/>
      <c r="PBY63" s="152"/>
      <c r="PBZ63" s="152"/>
      <c r="PCA63" s="153"/>
      <c r="PCB63" s="154"/>
      <c r="PCC63" s="150"/>
      <c r="PCD63" s="151"/>
      <c r="PCE63" s="152"/>
      <c r="PCF63" s="152"/>
      <c r="PCG63" s="153"/>
      <c r="PCH63" s="154"/>
      <c r="PCI63" s="150"/>
      <c r="PCJ63" s="151"/>
      <c r="PCK63" s="152"/>
      <c r="PCL63" s="152"/>
      <c r="PCM63" s="153"/>
      <c r="PCN63" s="154"/>
      <c r="PCO63" s="150"/>
      <c r="PCP63" s="151"/>
      <c r="PCQ63" s="152"/>
      <c r="PCR63" s="152"/>
      <c r="PCS63" s="153"/>
      <c r="PCT63" s="154"/>
      <c r="PCU63" s="150"/>
      <c r="PCV63" s="151"/>
      <c r="PCW63" s="152"/>
      <c r="PCX63" s="152"/>
      <c r="PCY63" s="153"/>
      <c r="PCZ63" s="154"/>
      <c r="PDA63" s="150"/>
      <c r="PDB63" s="151"/>
      <c r="PDC63" s="152"/>
      <c r="PDD63" s="152"/>
      <c r="PDE63" s="153"/>
      <c r="PDF63" s="154"/>
      <c r="PDG63" s="150"/>
      <c r="PDH63" s="151"/>
      <c r="PDI63" s="152"/>
      <c r="PDJ63" s="152"/>
      <c r="PDK63" s="153"/>
      <c r="PDL63" s="154"/>
      <c r="PDM63" s="150"/>
      <c r="PDN63" s="151"/>
      <c r="PDO63" s="152"/>
      <c r="PDP63" s="152"/>
      <c r="PDQ63" s="153"/>
      <c r="PDR63" s="154"/>
      <c r="PDS63" s="150"/>
      <c r="PDT63" s="151"/>
      <c r="PDU63" s="152"/>
      <c r="PDV63" s="152"/>
      <c r="PDW63" s="153"/>
      <c r="PDX63" s="154"/>
      <c r="PDY63" s="150"/>
      <c r="PDZ63" s="151"/>
      <c r="PEA63" s="152"/>
      <c r="PEB63" s="152"/>
      <c r="PEC63" s="153"/>
      <c r="PED63" s="154"/>
      <c r="PEE63" s="150"/>
      <c r="PEF63" s="151"/>
      <c r="PEG63" s="152"/>
      <c r="PEH63" s="152"/>
      <c r="PEI63" s="153"/>
      <c r="PEJ63" s="154"/>
      <c r="PEK63" s="150"/>
      <c r="PEL63" s="151"/>
      <c r="PEM63" s="152"/>
      <c r="PEN63" s="152"/>
      <c r="PEO63" s="153"/>
      <c r="PEP63" s="154"/>
      <c r="PEQ63" s="150"/>
      <c r="PER63" s="151"/>
      <c r="PES63" s="152"/>
      <c r="PET63" s="152"/>
      <c r="PEU63" s="153"/>
      <c r="PEV63" s="154"/>
      <c r="PEW63" s="150"/>
      <c r="PEX63" s="151"/>
      <c r="PEY63" s="152"/>
      <c r="PEZ63" s="152"/>
      <c r="PFA63" s="153"/>
      <c r="PFB63" s="154"/>
      <c r="PFC63" s="150"/>
      <c r="PFD63" s="151"/>
      <c r="PFE63" s="152"/>
      <c r="PFF63" s="152"/>
      <c r="PFG63" s="153"/>
      <c r="PFH63" s="154"/>
      <c r="PFI63" s="150"/>
      <c r="PFJ63" s="151"/>
      <c r="PFK63" s="152"/>
      <c r="PFL63" s="152"/>
      <c r="PFM63" s="153"/>
      <c r="PFN63" s="154"/>
      <c r="PFO63" s="150"/>
      <c r="PFP63" s="151"/>
      <c r="PFQ63" s="152"/>
      <c r="PFR63" s="152"/>
      <c r="PFS63" s="153"/>
      <c r="PFT63" s="154"/>
      <c r="PFU63" s="150"/>
      <c r="PFV63" s="151"/>
      <c r="PFW63" s="152"/>
      <c r="PFX63" s="152"/>
      <c r="PFY63" s="153"/>
      <c r="PFZ63" s="154"/>
      <c r="PGA63" s="150"/>
      <c r="PGB63" s="151"/>
      <c r="PGC63" s="152"/>
      <c r="PGD63" s="152"/>
      <c r="PGE63" s="153"/>
      <c r="PGF63" s="154"/>
      <c r="PGG63" s="150"/>
      <c r="PGH63" s="151"/>
      <c r="PGI63" s="152"/>
      <c r="PGJ63" s="152"/>
      <c r="PGK63" s="153"/>
      <c r="PGL63" s="154"/>
      <c r="PGM63" s="150"/>
      <c r="PGN63" s="151"/>
      <c r="PGO63" s="152"/>
      <c r="PGP63" s="152"/>
      <c r="PGQ63" s="153"/>
      <c r="PGR63" s="154"/>
      <c r="PGS63" s="150"/>
      <c r="PGT63" s="151"/>
      <c r="PGU63" s="152"/>
      <c r="PGV63" s="152"/>
      <c r="PGW63" s="153"/>
      <c r="PGX63" s="154"/>
      <c r="PGY63" s="150"/>
      <c r="PGZ63" s="151"/>
      <c r="PHA63" s="152"/>
      <c r="PHB63" s="152"/>
      <c r="PHC63" s="153"/>
      <c r="PHD63" s="154"/>
      <c r="PHE63" s="150"/>
      <c r="PHF63" s="151"/>
      <c r="PHG63" s="152"/>
      <c r="PHH63" s="152"/>
      <c r="PHI63" s="153"/>
      <c r="PHJ63" s="154"/>
      <c r="PHK63" s="150"/>
      <c r="PHL63" s="151"/>
      <c r="PHM63" s="152"/>
      <c r="PHN63" s="152"/>
      <c r="PHO63" s="153"/>
      <c r="PHP63" s="154"/>
      <c r="PHQ63" s="150"/>
      <c r="PHR63" s="151"/>
      <c r="PHS63" s="152"/>
      <c r="PHT63" s="152"/>
      <c r="PHU63" s="153"/>
      <c r="PHV63" s="154"/>
      <c r="PHW63" s="150"/>
      <c r="PHX63" s="151"/>
      <c r="PHY63" s="152"/>
      <c r="PHZ63" s="152"/>
      <c r="PIA63" s="153"/>
      <c r="PIB63" s="154"/>
      <c r="PIC63" s="150"/>
      <c r="PID63" s="151"/>
      <c r="PIE63" s="152"/>
      <c r="PIF63" s="152"/>
      <c r="PIG63" s="153"/>
      <c r="PIH63" s="154"/>
      <c r="PII63" s="150"/>
      <c r="PIJ63" s="151"/>
      <c r="PIK63" s="152"/>
      <c r="PIL63" s="152"/>
      <c r="PIM63" s="153"/>
      <c r="PIN63" s="154"/>
      <c r="PIO63" s="150"/>
      <c r="PIP63" s="151"/>
      <c r="PIQ63" s="152"/>
      <c r="PIR63" s="152"/>
      <c r="PIS63" s="153"/>
      <c r="PIT63" s="154"/>
      <c r="PIU63" s="150"/>
      <c r="PIV63" s="151"/>
      <c r="PIW63" s="152"/>
      <c r="PIX63" s="152"/>
      <c r="PIY63" s="153"/>
      <c r="PIZ63" s="154"/>
      <c r="PJA63" s="150"/>
      <c r="PJB63" s="151"/>
      <c r="PJC63" s="152"/>
      <c r="PJD63" s="152"/>
      <c r="PJE63" s="153"/>
      <c r="PJF63" s="154"/>
      <c r="PJG63" s="150"/>
      <c r="PJH63" s="151"/>
      <c r="PJI63" s="152"/>
      <c r="PJJ63" s="152"/>
      <c r="PJK63" s="153"/>
      <c r="PJL63" s="154"/>
      <c r="PJM63" s="150"/>
      <c r="PJN63" s="151"/>
      <c r="PJO63" s="152"/>
      <c r="PJP63" s="152"/>
      <c r="PJQ63" s="153"/>
      <c r="PJR63" s="154"/>
      <c r="PJS63" s="150"/>
      <c r="PJT63" s="151"/>
      <c r="PJU63" s="152"/>
      <c r="PJV63" s="152"/>
      <c r="PJW63" s="153"/>
      <c r="PJX63" s="154"/>
      <c r="PJY63" s="150"/>
      <c r="PJZ63" s="151"/>
      <c r="PKA63" s="152"/>
      <c r="PKB63" s="152"/>
      <c r="PKC63" s="153"/>
      <c r="PKD63" s="154"/>
      <c r="PKE63" s="150"/>
      <c r="PKF63" s="151"/>
      <c r="PKG63" s="152"/>
      <c r="PKH63" s="152"/>
      <c r="PKI63" s="153"/>
      <c r="PKJ63" s="154"/>
      <c r="PKK63" s="150"/>
      <c r="PKL63" s="151"/>
      <c r="PKM63" s="152"/>
      <c r="PKN63" s="152"/>
      <c r="PKO63" s="153"/>
      <c r="PKP63" s="154"/>
      <c r="PKQ63" s="150"/>
      <c r="PKR63" s="151"/>
      <c r="PKS63" s="152"/>
      <c r="PKT63" s="152"/>
      <c r="PKU63" s="153"/>
      <c r="PKV63" s="154"/>
      <c r="PKW63" s="150"/>
      <c r="PKX63" s="151"/>
      <c r="PKY63" s="152"/>
      <c r="PKZ63" s="152"/>
      <c r="PLA63" s="153"/>
      <c r="PLB63" s="154"/>
      <c r="PLC63" s="150"/>
      <c r="PLD63" s="151"/>
      <c r="PLE63" s="152"/>
      <c r="PLF63" s="152"/>
      <c r="PLG63" s="153"/>
      <c r="PLH63" s="154"/>
      <c r="PLI63" s="150"/>
      <c r="PLJ63" s="151"/>
      <c r="PLK63" s="152"/>
      <c r="PLL63" s="152"/>
      <c r="PLM63" s="153"/>
      <c r="PLN63" s="154"/>
      <c r="PLO63" s="150"/>
      <c r="PLP63" s="151"/>
      <c r="PLQ63" s="152"/>
      <c r="PLR63" s="152"/>
      <c r="PLS63" s="153"/>
      <c r="PLT63" s="154"/>
      <c r="PLU63" s="150"/>
      <c r="PLV63" s="151"/>
      <c r="PLW63" s="152"/>
      <c r="PLX63" s="152"/>
      <c r="PLY63" s="153"/>
      <c r="PLZ63" s="154"/>
      <c r="PMA63" s="150"/>
      <c r="PMB63" s="151"/>
      <c r="PMC63" s="152"/>
      <c r="PMD63" s="152"/>
      <c r="PME63" s="153"/>
      <c r="PMF63" s="154"/>
      <c r="PMG63" s="150"/>
      <c r="PMH63" s="151"/>
      <c r="PMI63" s="152"/>
      <c r="PMJ63" s="152"/>
      <c r="PMK63" s="153"/>
      <c r="PML63" s="154"/>
      <c r="PMM63" s="150"/>
      <c r="PMN63" s="151"/>
      <c r="PMO63" s="152"/>
      <c r="PMP63" s="152"/>
      <c r="PMQ63" s="153"/>
      <c r="PMR63" s="154"/>
      <c r="PMS63" s="150"/>
      <c r="PMT63" s="151"/>
      <c r="PMU63" s="152"/>
      <c r="PMV63" s="152"/>
      <c r="PMW63" s="153"/>
      <c r="PMX63" s="154"/>
      <c r="PMY63" s="150"/>
      <c r="PMZ63" s="151"/>
      <c r="PNA63" s="152"/>
      <c r="PNB63" s="152"/>
      <c r="PNC63" s="153"/>
      <c r="PND63" s="154"/>
      <c r="PNE63" s="150"/>
      <c r="PNF63" s="151"/>
      <c r="PNG63" s="152"/>
      <c r="PNH63" s="152"/>
      <c r="PNI63" s="153"/>
      <c r="PNJ63" s="154"/>
      <c r="PNK63" s="150"/>
      <c r="PNL63" s="151"/>
      <c r="PNM63" s="152"/>
      <c r="PNN63" s="152"/>
      <c r="PNO63" s="153"/>
      <c r="PNP63" s="154"/>
      <c r="PNQ63" s="150"/>
      <c r="PNR63" s="151"/>
      <c r="PNS63" s="152"/>
      <c r="PNT63" s="152"/>
      <c r="PNU63" s="153"/>
      <c r="PNV63" s="154"/>
      <c r="PNW63" s="150"/>
      <c r="PNX63" s="151"/>
      <c r="PNY63" s="152"/>
      <c r="PNZ63" s="152"/>
      <c r="POA63" s="153"/>
      <c r="POB63" s="154"/>
      <c r="POC63" s="150"/>
      <c r="POD63" s="151"/>
      <c r="POE63" s="152"/>
      <c r="POF63" s="152"/>
      <c r="POG63" s="153"/>
      <c r="POH63" s="154"/>
      <c r="POI63" s="150"/>
      <c r="POJ63" s="151"/>
      <c r="POK63" s="152"/>
      <c r="POL63" s="152"/>
      <c r="POM63" s="153"/>
      <c r="PON63" s="154"/>
      <c r="POO63" s="150"/>
      <c r="POP63" s="151"/>
      <c r="POQ63" s="152"/>
      <c r="POR63" s="152"/>
      <c r="POS63" s="153"/>
      <c r="POT63" s="154"/>
      <c r="POU63" s="150"/>
      <c r="POV63" s="151"/>
      <c r="POW63" s="152"/>
      <c r="POX63" s="152"/>
      <c r="POY63" s="153"/>
      <c r="POZ63" s="154"/>
      <c r="PPA63" s="150"/>
      <c r="PPB63" s="151"/>
      <c r="PPC63" s="152"/>
      <c r="PPD63" s="152"/>
      <c r="PPE63" s="153"/>
      <c r="PPF63" s="154"/>
      <c r="PPG63" s="150"/>
      <c r="PPH63" s="151"/>
      <c r="PPI63" s="152"/>
      <c r="PPJ63" s="152"/>
      <c r="PPK63" s="153"/>
      <c r="PPL63" s="154"/>
      <c r="PPM63" s="150"/>
      <c r="PPN63" s="151"/>
      <c r="PPO63" s="152"/>
      <c r="PPP63" s="152"/>
      <c r="PPQ63" s="153"/>
      <c r="PPR63" s="154"/>
      <c r="PPS63" s="150"/>
      <c r="PPT63" s="151"/>
      <c r="PPU63" s="152"/>
      <c r="PPV63" s="152"/>
      <c r="PPW63" s="153"/>
      <c r="PPX63" s="154"/>
      <c r="PPY63" s="150"/>
      <c r="PPZ63" s="151"/>
      <c r="PQA63" s="152"/>
      <c r="PQB63" s="152"/>
      <c r="PQC63" s="153"/>
      <c r="PQD63" s="154"/>
      <c r="PQE63" s="150"/>
      <c r="PQF63" s="151"/>
      <c r="PQG63" s="152"/>
      <c r="PQH63" s="152"/>
      <c r="PQI63" s="153"/>
      <c r="PQJ63" s="154"/>
      <c r="PQK63" s="150"/>
      <c r="PQL63" s="151"/>
      <c r="PQM63" s="152"/>
      <c r="PQN63" s="152"/>
      <c r="PQO63" s="153"/>
      <c r="PQP63" s="154"/>
      <c r="PQQ63" s="150"/>
      <c r="PQR63" s="151"/>
      <c r="PQS63" s="152"/>
      <c r="PQT63" s="152"/>
      <c r="PQU63" s="153"/>
      <c r="PQV63" s="154"/>
      <c r="PQW63" s="150"/>
      <c r="PQX63" s="151"/>
      <c r="PQY63" s="152"/>
      <c r="PQZ63" s="152"/>
      <c r="PRA63" s="153"/>
      <c r="PRB63" s="154"/>
      <c r="PRC63" s="150"/>
      <c r="PRD63" s="151"/>
      <c r="PRE63" s="152"/>
      <c r="PRF63" s="152"/>
      <c r="PRG63" s="153"/>
      <c r="PRH63" s="154"/>
      <c r="PRI63" s="150"/>
      <c r="PRJ63" s="151"/>
      <c r="PRK63" s="152"/>
      <c r="PRL63" s="152"/>
      <c r="PRM63" s="153"/>
      <c r="PRN63" s="154"/>
      <c r="PRO63" s="150"/>
      <c r="PRP63" s="151"/>
      <c r="PRQ63" s="152"/>
      <c r="PRR63" s="152"/>
      <c r="PRS63" s="153"/>
      <c r="PRT63" s="154"/>
      <c r="PRU63" s="150"/>
      <c r="PRV63" s="151"/>
      <c r="PRW63" s="152"/>
      <c r="PRX63" s="152"/>
      <c r="PRY63" s="153"/>
      <c r="PRZ63" s="154"/>
      <c r="PSA63" s="150"/>
      <c r="PSB63" s="151"/>
      <c r="PSC63" s="152"/>
      <c r="PSD63" s="152"/>
      <c r="PSE63" s="153"/>
      <c r="PSF63" s="154"/>
      <c r="PSG63" s="150"/>
      <c r="PSH63" s="151"/>
      <c r="PSI63" s="152"/>
      <c r="PSJ63" s="152"/>
      <c r="PSK63" s="153"/>
      <c r="PSL63" s="154"/>
      <c r="PSM63" s="150"/>
      <c r="PSN63" s="151"/>
      <c r="PSO63" s="152"/>
      <c r="PSP63" s="152"/>
      <c r="PSQ63" s="153"/>
      <c r="PSR63" s="154"/>
      <c r="PSS63" s="150"/>
      <c r="PST63" s="151"/>
      <c r="PSU63" s="152"/>
      <c r="PSV63" s="152"/>
      <c r="PSW63" s="153"/>
      <c r="PSX63" s="154"/>
      <c r="PSY63" s="150"/>
      <c r="PSZ63" s="151"/>
      <c r="PTA63" s="152"/>
      <c r="PTB63" s="152"/>
      <c r="PTC63" s="153"/>
      <c r="PTD63" s="154"/>
      <c r="PTE63" s="150"/>
      <c r="PTF63" s="151"/>
      <c r="PTG63" s="152"/>
      <c r="PTH63" s="152"/>
      <c r="PTI63" s="153"/>
      <c r="PTJ63" s="154"/>
      <c r="PTK63" s="150"/>
      <c r="PTL63" s="151"/>
      <c r="PTM63" s="152"/>
      <c r="PTN63" s="152"/>
      <c r="PTO63" s="153"/>
      <c r="PTP63" s="154"/>
      <c r="PTQ63" s="150"/>
      <c r="PTR63" s="151"/>
      <c r="PTS63" s="152"/>
      <c r="PTT63" s="152"/>
      <c r="PTU63" s="153"/>
      <c r="PTV63" s="154"/>
      <c r="PTW63" s="150"/>
      <c r="PTX63" s="151"/>
      <c r="PTY63" s="152"/>
      <c r="PTZ63" s="152"/>
      <c r="PUA63" s="153"/>
      <c r="PUB63" s="154"/>
      <c r="PUC63" s="150"/>
      <c r="PUD63" s="151"/>
      <c r="PUE63" s="152"/>
      <c r="PUF63" s="152"/>
      <c r="PUG63" s="153"/>
      <c r="PUH63" s="154"/>
      <c r="PUI63" s="150"/>
      <c r="PUJ63" s="151"/>
      <c r="PUK63" s="152"/>
      <c r="PUL63" s="152"/>
      <c r="PUM63" s="153"/>
      <c r="PUN63" s="154"/>
      <c r="PUO63" s="150"/>
      <c r="PUP63" s="151"/>
      <c r="PUQ63" s="152"/>
      <c r="PUR63" s="152"/>
      <c r="PUS63" s="153"/>
      <c r="PUT63" s="154"/>
      <c r="PUU63" s="150"/>
      <c r="PUV63" s="151"/>
      <c r="PUW63" s="152"/>
      <c r="PUX63" s="152"/>
      <c r="PUY63" s="153"/>
      <c r="PUZ63" s="154"/>
      <c r="PVA63" s="150"/>
      <c r="PVB63" s="151"/>
      <c r="PVC63" s="152"/>
      <c r="PVD63" s="152"/>
      <c r="PVE63" s="153"/>
      <c r="PVF63" s="154"/>
      <c r="PVG63" s="150"/>
      <c r="PVH63" s="151"/>
      <c r="PVI63" s="152"/>
      <c r="PVJ63" s="152"/>
      <c r="PVK63" s="153"/>
      <c r="PVL63" s="154"/>
      <c r="PVM63" s="150"/>
      <c r="PVN63" s="151"/>
      <c r="PVO63" s="152"/>
      <c r="PVP63" s="152"/>
      <c r="PVQ63" s="153"/>
      <c r="PVR63" s="154"/>
      <c r="PVS63" s="150"/>
      <c r="PVT63" s="151"/>
      <c r="PVU63" s="152"/>
      <c r="PVV63" s="152"/>
      <c r="PVW63" s="153"/>
      <c r="PVX63" s="154"/>
      <c r="PVY63" s="150"/>
      <c r="PVZ63" s="151"/>
      <c r="PWA63" s="152"/>
      <c r="PWB63" s="152"/>
      <c r="PWC63" s="153"/>
      <c r="PWD63" s="154"/>
      <c r="PWE63" s="150"/>
      <c r="PWF63" s="151"/>
      <c r="PWG63" s="152"/>
      <c r="PWH63" s="152"/>
      <c r="PWI63" s="153"/>
      <c r="PWJ63" s="154"/>
      <c r="PWK63" s="150"/>
      <c r="PWL63" s="151"/>
      <c r="PWM63" s="152"/>
      <c r="PWN63" s="152"/>
      <c r="PWO63" s="153"/>
      <c r="PWP63" s="154"/>
      <c r="PWQ63" s="150"/>
      <c r="PWR63" s="151"/>
      <c r="PWS63" s="152"/>
      <c r="PWT63" s="152"/>
      <c r="PWU63" s="153"/>
      <c r="PWV63" s="154"/>
      <c r="PWW63" s="150"/>
      <c r="PWX63" s="151"/>
      <c r="PWY63" s="152"/>
      <c r="PWZ63" s="152"/>
      <c r="PXA63" s="153"/>
      <c r="PXB63" s="154"/>
      <c r="PXC63" s="150"/>
      <c r="PXD63" s="151"/>
      <c r="PXE63" s="152"/>
      <c r="PXF63" s="152"/>
      <c r="PXG63" s="153"/>
      <c r="PXH63" s="154"/>
      <c r="PXI63" s="150"/>
      <c r="PXJ63" s="151"/>
      <c r="PXK63" s="152"/>
      <c r="PXL63" s="152"/>
      <c r="PXM63" s="153"/>
      <c r="PXN63" s="154"/>
      <c r="PXO63" s="150"/>
      <c r="PXP63" s="151"/>
      <c r="PXQ63" s="152"/>
      <c r="PXR63" s="152"/>
      <c r="PXS63" s="153"/>
      <c r="PXT63" s="154"/>
      <c r="PXU63" s="150"/>
      <c r="PXV63" s="151"/>
      <c r="PXW63" s="152"/>
      <c r="PXX63" s="152"/>
      <c r="PXY63" s="153"/>
      <c r="PXZ63" s="154"/>
      <c r="PYA63" s="150"/>
      <c r="PYB63" s="151"/>
      <c r="PYC63" s="152"/>
      <c r="PYD63" s="152"/>
      <c r="PYE63" s="153"/>
      <c r="PYF63" s="154"/>
      <c r="PYG63" s="150"/>
      <c r="PYH63" s="151"/>
      <c r="PYI63" s="152"/>
      <c r="PYJ63" s="152"/>
      <c r="PYK63" s="153"/>
      <c r="PYL63" s="154"/>
      <c r="PYM63" s="150"/>
      <c r="PYN63" s="151"/>
      <c r="PYO63" s="152"/>
      <c r="PYP63" s="152"/>
      <c r="PYQ63" s="153"/>
      <c r="PYR63" s="154"/>
      <c r="PYS63" s="150"/>
      <c r="PYT63" s="151"/>
      <c r="PYU63" s="152"/>
      <c r="PYV63" s="152"/>
      <c r="PYW63" s="153"/>
      <c r="PYX63" s="154"/>
      <c r="PYY63" s="150"/>
      <c r="PYZ63" s="151"/>
      <c r="PZA63" s="152"/>
      <c r="PZB63" s="152"/>
      <c r="PZC63" s="153"/>
      <c r="PZD63" s="154"/>
      <c r="PZE63" s="150"/>
      <c r="PZF63" s="151"/>
      <c r="PZG63" s="152"/>
      <c r="PZH63" s="152"/>
      <c r="PZI63" s="153"/>
      <c r="PZJ63" s="154"/>
      <c r="PZK63" s="150"/>
      <c r="PZL63" s="151"/>
      <c r="PZM63" s="152"/>
      <c r="PZN63" s="152"/>
      <c r="PZO63" s="153"/>
      <c r="PZP63" s="154"/>
      <c r="PZQ63" s="150"/>
      <c r="PZR63" s="151"/>
      <c r="PZS63" s="152"/>
      <c r="PZT63" s="152"/>
      <c r="PZU63" s="153"/>
      <c r="PZV63" s="154"/>
      <c r="PZW63" s="150"/>
      <c r="PZX63" s="151"/>
      <c r="PZY63" s="152"/>
      <c r="PZZ63" s="152"/>
      <c r="QAA63" s="153"/>
      <c r="QAB63" s="154"/>
      <c r="QAC63" s="150"/>
      <c r="QAD63" s="151"/>
      <c r="QAE63" s="152"/>
      <c r="QAF63" s="152"/>
      <c r="QAG63" s="153"/>
      <c r="QAH63" s="154"/>
      <c r="QAI63" s="150"/>
      <c r="QAJ63" s="151"/>
      <c r="QAK63" s="152"/>
      <c r="QAL63" s="152"/>
      <c r="QAM63" s="153"/>
      <c r="QAN63" s="154"/>
      <c r="QAO63" s="150"/>
      <c r="QAP63" s="151"/>
      <c r="QAQ63" s="152"/>
      <c r="QAR63" s="152"/>
      <c r="QAS63" s="153"/>
      <c r="QAT63" s="154"/>
      <c r="QAU63" s="150"/>
      <c r="QAV63" s="151"/>
      <c r="QAW63" s="152"/>
      <c r="QAX63" s="152"/>
      <c r="QAY63" s="153"/>
      <c r="QAZ63" s="154"/>
      <c r="QBA63" s="150"/>
      <c r="QBB63" s="151"/>
      <c r="QBC63" s="152"/>
      <c r="QBD63" s="152"/>
      <c r="QBE63" s="153"/>
      <c r="QBF63" s="154"/>
      <c r="QBG63" s="150"/>
      <c r="QBH63" s="151"/>
      <c r="QBI63" s="152"/>
      <c r="QBJ63" s="152"/>
      <c r="QBK63" s="153"/>
      <c r="QBL63" s="154"/>
      <c r="QBM63" s="150"/>
      <c r="QBN63" s="151"/>
      <c r="QBO63" s="152"/>
      <c r="QBP63" s="152"/>
      <c r="QBQ63" s="153"/>
      <c r="QBR63" s="154"/>
      <c r="QBS63" s="150"/>
      <c r="QBT63" s="151"/>
      <c r="QBU63" s="152"/>
      <c r="QBV63" s="152"/>
      <c r="QBW63" s="153"/>
      <c r="QBX63" s="154"/>
      <c r="QBY63" s="150"/>
      <c r="QBZ63" s="151"/>
      <c r="QCA63" s="152"/>
      <c r="QCB63" s="152"/>
      <c r="QCC63" s="153"/>
      <c r="QCD63" s="154"/>
      <c r="QCE63" s="150"/>
      <c r="QCF63" s="151"/>
      <c r="QCG63" s="152"/>
      <c r="QCH63" s="152"/>
      <c r="QCI63" s="153"/>
      <c r="QCJ63" s="154"/>
      <c r="QCK63" s="150"/>
      <c r="QCL63" s="151"/>
      <c r="QCM63" s="152"/>
      <c r="QCN63" s="152"/>
      <c r="QCO63" s="153"/>
      <c r="QCP63" s="154"/>
      <c r="QCQ63" s="150"/>
      <c r="QCR63" s="151"/>
      <c r="QCS63" s="152"/>
      <c r="QCT63" s="152"/>
      <c r="QCU63" s="153"/>
      <c r="QCV63" s="154"/>
      <c r="QCW63" s="150"/>
      <c r="QCX63" s="151"/>
      <c r="QCY63" s="152"/>
      <c r="QCZ63" s="152"/>
      <c r="QDA63" s="153"/>
      <c r="QDB63" s="154"/>
      <c r="QDC63" s="150"/>
      <c r="QDD63" s="151"/>
      <c r="QDE63" s="152"/>
      <c r="QDF63" s="152"/>
      <c r="QDG63" s="153"/>
      <c r="QDH63" s="154"/>
      <c r="QDI63" s="150"/>
      <c r="QDJ63" s="151"/>
      <c r="QDK63" s="152"/>
      <c r="QDL63" s="152"/>
      <c r="QDM63" s="153"/>
      <c r="QDN63" s="154"/>
      <c r="QDO63" s="150"/>
      <c r="QDP63" s="151"/>
      <c r="QDQ63" s="152"/>
      <c r="QDR63" s="152"/>
      <c r="QDS63" s="153"/>
      <c r="QDT63" s="154"/>
      <c r="QDU63" s="150"/>
      <c r="QDV63" s="151"/>
      <c r="QDW63" s="152"/>
      <c r="QDX63" s="152"/>
      <c r="QDY63" s="153"/>
      <c r="QDZ63" s="154"/>
      <c r="QEA63" s="150"/>
      <c r="QEB63" s="151"/>
      <c r="QEC63" s="152"/>
      <c r="QED63" s="152"/>
      <c r="QEE63" s="153"/>
      <c r="QEF63" s="154"/>
      <c r="QEG63" s="150"/>
      <c r="QEH63" s="151"/>
      <c r="QEI63" s="152"/>
      <c r="QEJ63" s="152"/>
      <c r="QEK63" s="153"/>
      <c r="QEL63" s="154"/>
      <c r="QEM63" s="150"/>
      <c r="QEN63" s="151"/>
      <c r="QEO63" s="152"/>
      <c r="QEP63" s="152"/>
      <c r="QEQ63" s="153"/>
      <c r="QER63" s="154"/>
      <c r="QES63" s="150"/>
      <c r="QET63" s="151"/>
      <c r="QEU63" s="152"/>
      <c r="QEV63" s="152"/>
      <c r="QEW63" s="153"/>
      <c r="QEX63" s="154"/>
      <c r="QEY63" s="150"/>
      <c r="QEZ63" s="151"/>
      <c r="QFA63" s="152"/>
      <c r="QFB63" s="152"/>
      <c r="QFC63" s="153"/>
      <c r="QFD63" s="154"/>
      <c r="QFE63" s="150"/>
      <c r="QFF63" s="151"/>
      <c r="QFG63" s="152"/>
      <c r="QFH63" s="152"/>
      <c r="QFI63" s="153"/>
      <c r="QFJ63" s="154"/>
      <c r="QFK63" s="150"/>
      <c r="QFL63" s="151"/>
      <c r="QFM63" s="152"/>
      <c r="QFN63" s="152"/>
      <c r="QFO63" s="153"/>
      <c r="QFP63" s="154"/>
      <c r="QFQ63" s="150"/>
      <c r="QFR63" s="151"/>
      <c r="QFS63" s="152"/>
      <c r="QFT63" s="152"/>
      <c r="QFU63" s="153"/>
      <c r="QFV63" s="154"/>
      <c r="QFW63" s="150"/>
      <c r="QFX63" s="151"/>
      <c r="QFY63" s="152"/>
      <c r="QFZ63" s="152"/>
      <c r="QGA63" s="153"/>
      <c r="QGB63" s="154"/>
      <c r="QGC63" s="150"/>
      <c r="QGD63" s="151"/>
      <c r="QGE63" s="152"/>
      <c r="QGF63" s="152"/>
      <c r="QGG63" s="153"/>
      <c r="QGH63" s="154"/>
      <c r="QGI63" s="150"/>
      <c r="QGJ63" s="151"/>
      <c r="QGK63" s="152"/>
      <c r="QGL63" s="152"/>
      <c r="QGM63" s="153"/>
      <c r="QGN63" s="154"/>
      <c r="QGO63" s="150"/>
      <c r="QGP63" s="151"/>
      <c r="QGQ63" s="152"/>
      <c r="QGR63" s="152"/>
      <c r="QGS63" s="153"/>
      <c r="QGT63" s="154"/>
      <c r="QGU63" s="150"/>
      <c r="QGV63" s="151"/>
      <c r="QGW63" s="152"/>
      <c r="QGX63" s="152"/>
      <c r="QGY63" s="153"/>
      <c r="QGZ63" s="154"/>
      <c r="QHA63" s="150"/>
      <c r="QHB63" s="151"/>
      <c r="QHC63" s="152"/>
      <c r="QHD63" s="152"/>
      <c r="QHE63" s="153"/>
      <c r="QHF63" s="154"/>
      <c r="QHG63" s="150"/>
      <c r="QHH63" s="151"/>
      <c r="QHI63" s="152"/>
      <c r="QHJ63" s="152"/>
      <c r="QHK63" s="153"/>
      <c r="QHL63" s="154"/>
      <c r="QHM63" s="150"/>
      <c r="QHN63" s="151"/>
      <c r="QHO63" s="152"/>
      <c r="QHP63" s="152"/>
      <c r="QHQ63" s="153"/>
      <c r="QHR63" s="154"/>
      <c r="QHS63" s="150"/>
      <c r="QHT63" s="151"/>
      <c r="QHU63" s="152"/>
      <c r="QHV63" s="152"/>
      <c r="QHW63" s="153"/>
      <c r="QHX63" s="154"/>
      <c r="QHY63" s="150"/>
      <c r="QHZ63" s="151"/>
      <c r="QIA63" s="152"/>
      <c r="QIB63" s="152"/>
      <c r="QIC63" s="153"/>
      <c r="QID63" s="154"/>
      <c r="QIE63" s="150"/>
      <c r="QIF63" s="151"/>
      <c r="QIG63" s="152"/>
      <c r="QIH63" s="152"/>
      <c r="QII63" s="153"/>
      <c r="QIJ63" s="154"/>
      <c r="QIK63" s="150"/>
      <c r="QIL63" s="151"/>
      <c r="QIM63" s="152"/>
      <c r="QIN63" s="152"/>
      <c r="QIO63" s="153"/>
      <c r="QIP63" s="154"/>
      <c r="QIQ63" s="150"/>
      <c r="QIR63" s="151"/>
      <c r="QIS63" s="152"/>
      <c r="QIT63" s="152"/>
      <c r="QIU63" s="153"/>
      <c r="QIV63" s="154"/>
      <c r="QIW63" s="150"/>
      <c r="QIX63" s="151"/>
      <c r="QIY63" s="152"/>
      <c r="QIZ63" s="152"/>
      <c r="QJA63" s="153"/>
      <c r="QJB63" s="154"/>
      <c r="QJC63" s="150"/>
      <c r="QJD63" s="151"/>
      <c r="QJE63" s="152"/>
      <c r="QJF63" s="152"/>
      <c r="QJG63" s="153"/>
      <c r="QJH63" s="154"/>
      <c r="QJI63" s="150"/>
      <c r="QJJ63" s="151"/>
      <c r="QJK63" s="152"/>
      <c r="QJL63" s="152"/>
      <c r="QJM63" s="153"/>
      <c r="QJN63" s="154"/>
      <c r="QJO63" s="150"/>
      <c r="QJP63" s="151"/>
      <c r="QJQ63" s="152"/>
      <c r="QJR63" s="152"/>
      <c r="QJS63" s="153"/>
      <c r="QJT63" s="154"/>
      <c r="QJU63" s="150"/>
      <c r="QJV63" s="151"/>
      <c r="QJW63" s="152"/>
      <c r="QJX63" s="152"/>
      <c r="QJY63" s="153"/>
      <c r="QJZ63" s="154"/>
      <c r="QKA63" s="150"/>
      <c r="QKB63" s="151"/>
      <c r="QKC63" s="152"/>
      <c r="QKD63" s="152"/>
      <c r="QKE63" s="153"/>
      <c r="QKF63" s="154"/>
      <c r="QKG63" s="150"/>
      <c r="QKH63" s="151"/>
      <c r="QKI63" s="152"/>
      <c r="QKJ63" s="152"/>
      <c r="QKK63" s="153"/>
      <c r="QKL63" s="154"/>
      <c r="QKM63" s="150"/>
      <c r="QKN63" s="151"/>
      <c r="QKO63" s="152"/>
      <c r="QKP63" s="152"/>
      <c r="QKQ63" s="153"/>
      <c r="QKR63" s="154"/>
      <c r="QKS63" s="150"/>
      <c r="QKT63" s="151"/>
      <c r="QKU63" s="152"/>
      <c r="QKV63" s="152"/>
      <c r="QKW63" s="153"/>
      <c r="QKX63" s="154"/>
      <c r="QKY63" s="150"/>
      <c r="QKZ63" s="151"/>
      <c r="QLA63" s="152"/>
      <c r="QLB63" s="152"/>
      <c r="QLC63" s="153"/>
      <c r="QLD63" s="154"/>
      <c r="QLE63" s="150"/>
      <c r="QLF63" s="151"/>
      <c r="QLG63" s="152"/>
      <c r="QLH63" s="152"/>
      <c r="QLI63" s="153"/>
      <c r="QLJ63" s="154"/>
      <c r="QLK63" s="150"/>
      <c r="QLL63" s="151"/>
      <c r="QLM63" s="152"/>
      <c r="QLN63" s="152"/>
      <c r="QLO63" s="153"/>
      <c r="QLP63" s="154"/>
      <c r="QLQ63" s="150"/>
      <c r="QLR63" s="151"/>
      <c r="QLS63" s="152"/>
      <c r="QLT63" s="152"/>
      <c r="QLU63" s="153"/>
      <c r="QLV63" s="154"/>
      <c r="QLW63" s="150"/>
      <c r="QLX63" s="151"/>
      <c r="QLY63" s="152"/>
      <c r="QLZ63" s="152"/>
      <c r="QMA63" s="153"/>
      <c r="QMB63" s="154"/>
      <c r="QMC63" s="150"/>
      <c r="QMD63" s="151"/>
      <c r="QME63" s="152"/>
      <c r="QMF63" s="152"/>
      <c r="QMG63" s="153"/>
      <c r="QMH63" s="154"/>
      <c r="QMI63" s="150"/>
      <c r="QMJ63" s="151"/>
      <c r="QMK63" s="152"/>
      <c r="QML63" s="152"/>
      <c r="QMM63" s="153"/>
      <c r="QMN63" s="154"/>
      <c r="QMO63" s="150"/>
      <c r="QMP63" s="151"/>
      <c r="QMQ63" s="152"/>
      <c r="QMR63" s="152"/>
      <c r="QMS63" s="153"/>
      <c r="QMT63" s="154"/>
      <c r="QMU63" s="150"/>
      <c r="QMV63" s="151"/>
      <c r="QMW63" s="152"/>
      <c r="QMX63" s="152"/>
      <c r="QMY63" s="153"/>
      <c r="QMZ63" s="154"/>
      <c r="QNA63" s="150"/>
      <c r="QNB63" s="151"/>
      <c r="QNC63" s="152"/>
      <c r="QND63" s="152"/>
      <c r="QNE63" s="153"/>
      <c r="QNF63" s="154"/>
      <c r="QNG63" s="150"/>
      <c r="QNH63" s="151"/>
      <c r="QNI63" s="152"/>
      <c r="QNJ63" s="152"/>
      <c r="QNK63" s="153"/>
      <c r="QNL63" s="154"/>
      <c r="QNM63" s="150"/>
      <c r="QNN63" s="151"/>
      <c r="QNO63" s="152"/>
      <c r="QNP63" s="152"/>
      <c r="QNQ63" s="153"/>
      <c r="QNR63" s="154"/>
      <c r="QNS63" s="150"/>
      <c r="QNT63" s="151"/>
      <c r="QNU63" s="152"/>
      <c r="QNV63" s="152"/>
      <c r="QNW63" s="153"/>
      <c r="QNX63" s="154"/>
      <c r="QNY63" s="150"/>
      <c r="QNZ63" s="151"/>
      <c r="QOA63" s="152"/>
      <c r="QOB63" s="152"/>
      <c r="QOC63" s="153"/>
      <c r="QOD63" s="154"/>
      <c r="QOE63" s="150"/>
      <c r="QOF63" s="151"/>
      <c r="QOG63" s="152"/>
      <c r="QOH63" s="152"/>
      <c r="QOI63" s="153"/>
      <c r="QOJ63" s="154"/>
      <c r="QOK63" s="150"/>
      <c r="QOL63" s="151"/>
      <c r="QOM63" s="152"/>
      <c r="QON63" s="152"/>
      <c r="QOO63" s="153"/>
      <c r="QOP63" s="154"/>
      <c r="QOQ63" s="150"/>
      <c r="QOR63" s="151"/>
      <c r="QOS63" s="152"/>
      <c r="QOT63" s="152"/>
      <c r="QOU63" s="153"/>
      <c r="QOV63" s="154"/>
      <c r="QOW63" s="150"/>
      <c r="QOX63" s="151"/>
      <c r="QOY63" s="152"/>
      <c r="QOZ63" s="152"/>
      <c r="QPA63" s="153"/>
      <c r="QPB63" s="154"/>
      <c r="QPC63" s="150"/>
      <c r="QPD63" s="151"/>
      <c r="QPE63" s="152"/>
      <c r="QPF63" s="152"/>
      <c r="QPG63" s="153"/>
      <c r="QPH63" s="154"/>
      <c r="QPI63" s="150"/>
      <c r="QPJ63" s="151"/>
      <c r="QPK63" s="152"/>
      <c r="QPL63" s="152"/>
      <c r="QPM63" s="153"/>
      <c r="QPN63" s="154"/>
      <c r="QPO63" s="150"/>
      <c r="QPP63" s="151"/>
      <c r="QPQ63" s="152"/>
      <c r="QPR63" s="152"/>
      <c r="QPS63" s="153"/>
      <c r="QPT63" s="154"/>
      <c r="QPU63" s="150"/>
      <c r="QPV63" s="151"/>
      <c r="QPW63" s="152"/>
      <c r="QPX63" s="152"/>
      <c r="QPY63" s="153"/>
      <c r="QPZ63" s="154"/>
      <c r="QQA63" s="150"/>
      <c r="QQB63" s="151"/>
      <c r="QQC63" s="152"/>
      <c r="QQD63" s="152"/>
      <c r="QQE63" s="153"/>
      <c r="QQF63" s="154"/>
      <c r="QQG63" s="150"/>
      <c r="QQH63" s="151"/>
      <c r="QQI63" s="152"/>
      <c r="QQJ63" s="152"/>
      <c r="QQK63" s="153"/>
      <c r="QQL63" s="154"/>
      <c r="QQM63" s="150"/>
      <c r="QQN63" s="151"/>
      <c r="QQO63" s="152"/>
      <c r="QQP63" s="152"/>
      <c r="QQQ63" s="153"/>
      <c r="QQR63" s="154"/>
      <c r="QQS63" s="150"/>
      <c r="QQT63" s="151"/>
      <c r="QQU63" s="152"/>
      <c r="QQV63" s="152"/>
      <c r="QQW63" s="153"/>
      <c r="QQX63" s="154"/>
      <c r="QQY63" s="150"/>
      <c r="QQZ63" s="151"/>
      <c r="QRA63" s="152"/>
      <c r="QRB63" s="152"/>
      <c r="QRC63" s="153"/>
      <c r="QRD63" s="154"/>
      <c r="QRE63" s="150"/>
      <c r="QRF63" s="151"/>
      <c r="QRG63" s="152"/>
      <c r="QRH63" s="152"/>
      <c r="QRI63" s="153"/>
      <c r="QRJ63" s="154"/>
      <c r="QRK63" s="150"/>
      <c r="QRL63" s="151"/>
      <c r="QRM63" s="152"/>
      <c r="QRN63" s="152"/>
      <c r="QRO63" s="153"/>
      <c r="QRP63" s="154"/>
      <c r="QRQ63" s="150"/>
      <c r="QRR63" s="151"/>
      <c r="QRS63" s="152"/>
      <c r="QRT63" s="152"/>
      <c r="QRU63" s="153"/>
      <c r="QRV63" s="154"/>
      <c r="QRW63" s="150"/>
      <c r="QRX63" s="151"/>
      <c r="QRY63" s="152"/>
      <c r="QRZ63" s="152"/>
      <c r="QSA63" s="153"/>
      <c r="QSB63" s="154"/>
      <c r="QSC63" s="150"/>
      <c r="QSD63" s="151"/>
      <c r="QSE63" s="152"/>
      <c r="QSF63" s="152"/>
      <c r="QSG63" s="153"/>
      <c r="QSH63" s="154"/>
      <c r="QSI63" s="150"/>
      <c r="QSJ63" s="151"/>
      <c r="QSK63" s="152"/>
      <c r="QSL63" s="152"/>
      <c r="QSM63" s="153"/>
      <c r="QSN63" s="154"/>
      <c r="QSO63" s="150"/>
      <c r="QSP63" s="151"/>
      <c r="QSQ63" s="152"/>
      <c r="QSR63" s="152"/>
      <c r="QSS63" s="153"/>
      <c r="QST63" s="154"/>
      <c r="QSU63" s="150"/>
      <c r="QSV63" s="151"/>
      <c r="QSW63" s="152"/>
      <c r="QSX63" s="152"/>
      <c r="QSY63" s="153"/>
      <c r="QSZ63" s="154"/>
      <c r="QTA63" s="150"/>
      <c r="QTB63" s="151"/>
      <c r="QTC63" s="152"/>
      <c r="QTD63" s="152"/>
      <c r="QTE63" s="153"/>
      <c r="QTF63" s="154"/>
      <c r="QTG63" s="150"/>
      <c r="QTH63" s="151"/>
      <c r="QTI63" s="152"/>
      <c r="QTJ63" s="152"/>
      <c r="QTK63" s="153"/>
      <c r="QTL63" s="154"/>
      <c r="QTM63" s="150"/>
      <c r="QTN63" s="151"/>
      <c r="QTO63" s="152"/>
      <c r="QTP63" s="152"/>
      <c r="QTQ63" s="153"/>
      <c r="QTR63" s="154"/>
      <c r="QTS63" s="150"/>
      <c r="QTT63" s="151"/>
      <c r="QTU63" s="152"/>
      <c r="QTV63" s="152"/>
      <c r="QTW63" s="153"/>
      <c r="QTX63" s="154"/>
      <c r="QTY63" s="150"/>
      <c r="QTZ63" s="151"/>
      <c r="QUA63" s="152"/>
      <c r="QUB63" s="152"/>
      <c r="QUC63" s="153"/>
      <c r="QUD63" s="154"/>
      <c r="QUE63" s="150"/>
      <c r="QUF63" s="151"/>
      <c r="QUG63" s="152"/>
      <c r="QUH63" s="152"/>
      <c r="QUI63" s="153"/>
      <c r="QUJ63" s="154"/>
      <c r="QUK63" s="150"/>
      <c r="QUL63" s="151"/>
      <c r="QUM63" s="152"/>
      <c r="QUN63" s="152"/>
      <c r="QUO63" s="153"/>
      <c r="QUP63" s="154"/>
      <c r="QUQ63" s="150"/>
      <c r="QUR63" s="151"/>
      <c r="QUS63" s="152"/>
      <c r="QUT63" s="152"/>
      <c r="QUU63" s="153"/>
      <c r="QUV63" s="154"/>
      <c r="QUW63" s="150"/>
      <c r="QUX63" s="151"/>
      <c r="QUY63" s="152"/>
      <c r="QUZ63" s="152"/>
      <c r="QVA63" s="153"/>
      <c r="QVB63" s="154"/>
      <c r="QVC63" s="150"/>
      <c r="QVD63" s="151"/>
      <c r="QVE63" s="152"/>
      <c r="QVF63" s="152"/>
      <c r="QVG63" s="153"/>
      <c r="QVH63" s="154"/>
      <c r="QVI63" s="150"/>
      <c r="QVJ63" s="151"/>
      <c r="QVK63" s="152"/>
      <c r="QVL63" s="152"/>
      <c r="QVM63" s="153"/>
      <c r="QVN63" s="154"/>
      <c r="QVO63" s="150"/>
      <c r="QVP63" s="151"/>
      <c r="QVQ63" s="152"/>
      <c r="QVR63" s="152"/>
      <c r="QVS63" s="153"/>
      <c r="QVT63" s="154"/>
      <c r="QVU63" s="150"/>
      <c r="QVV63" s="151"/>
      <c r="QVW63" s="152"/>
      <c r="QVX63" s="152"/>
      <c r="QVY63" s="153"/>
      <c r="QVZ63" s="154"/>
      <c r="QWA63" s="150"/>
      <c r="QWB63" s="151"/>
      <c r="QWC63" s="152"/>
      <c r="QWD63" s="152"/>
      <c r="QWE63" s="153"/>
      <c r="QWF63" s="154"/>
      <c r="QWG63" s="150"/>
      <c r="QWH63" s="151"/>
      <c r="QWI63" s="152"/>
      <c r="QWJ63" s="152"/>
      <c r="QWK63" s="153"/>
      <c r="QWL63" s="154"/>
      <c r="QWM63" s="150"/>
      <c r="QWN63" s="151"/>
      <c r="QWO63" s="152"/>
      <c r="QWP63" s="152"/>
      <c r="QWQ63" s="153"/>
      <c r="QWR63" s="154"/>
      <c r="QWS63" s="150"/>
      <c r="QWT63" s="151"/>
      <c r="QWU63" s="152"/>
      <c r="QWV63" s="152"/>
      <c r="QWW63" s="153"/>
      <c r="QWX63" s="154"/>
      <c r="QWY63" s="150"/>
      <c r="QWZ63" s="151"/>
      <c r="QXA63" s="152"/>
      <c r="QXB63" s="152"/>
      <c r="QXC63" s="153"/>
      <c r="QXD63" s="154"/>
      <c r="QXE63" s="150"/>
      <c r="QXF63" s="151"/>
      <c r="QXG63" s="152"/>
      <c r="QXH63" s="152"/>
      <c r="QXI63" s="153"/>
      <c r="QXJ63" s="154"/>
      <c r="QXK63" s="150"/>
      <c r="QXL63" s="151"/>
      <c r="QXM63" s="152"/>
      <c r="QXN63" s="152"/>
      <c r="QXO63" s="153"/>
      <c r="QXP63" s="154"/>
      <c r="QXQ63" s="150"/>
      <c r="QXR63" s="151"/>
      <c r="QXS63" s="152"/>
      <c r="QXT63" s="152"/>
      <c r="QXU63" s="153"/>
      <c r="QXV63" s="154"/>
      <c r="QXW63" s="150"/>
      <c r="QXX63" s="151"/>
      <c r="QXY63" s="152"/>
      <c r="QXZ63" s="152"/>
      <c r="QYA63" s="153"/>
      <c r="QYB63" s="154"/>
      <c r="QYC63" s="150"/>
      <c r="QYD63" s="151"/>
      <c r="QYE63" s="152"/>
      <c r="QYF63" s="152"/>
      <c r="QYG63" s="153"/>
      <c r="QYH63" s="154"/>
      <c r="QYI63" s="150"/>
      <c r="QYJ63" s="151"/>
      <c r="QYK63" s="152"/>
      <c r="QYL63" s="152"/>
      <c r="QYM63" s="153"/>
      <c r="QYN63" s="154"/>
      <c r="QYO63" s="150"/>
      <c r="QYP63" s="151"/>
      <c r="QYQ63" s="152"/>
      <c r="QYR63" s="152"/>
      <c r="QYS63" s="153"/>
      <c r="QYT63" s="154"/>
      <c r="QYU63" s="150"/>
      <c r="QYV63" s="151"/>
      <c r="QYW63" s="152"/>
      <c r="QYX63" s="152"/>
      <c r="QYY63" s="153"/>
      <c r="QYZ63" s="154"/>
      <c r="QZA63" s="150"/>
      <c r="QZB63" s="151"/>
      <c r="QZC63" s="152"/>
      <c r="QZD63" s="152"/>
      <c r="QZE63" s="153"/>
      <c r="QZF63" s="154"/>
      <c r="QZG63" s="150"/>
      <c r="QZH63" s="151"/>
      <c r="QZI63" s="152"/>
      <c r="QZJ63" s="152"/>
      <c r="QZK63" s="153"/>
      <c r="QZL63" s="154"/>
      <c r="QZM63" s="150"/>
      <c r="QZN63" s="151"/>
      <c r="QZO63" s="152"/>
      <c r="QZP63" s="152"/>
      <c r="QZQ63" s="153"/>
      <c r="QZR63" s="154"/>
      <c r="QZS63" s="150"/>
      <c r="QZT63" s="151"/>
      <c r="QZU63" s="152"/>
      <c r="QZV63" s="152"/>
      <c r="QZW63" s="153"/>
      <c r="QZX63" s="154"/>
      <c r="QZY63" s="150"/>
      <c r="QZZ63" s="151"/>
      <c r="RAA63" s="152"/>
      <c r="RAB63" s="152"/>
      <c r="RAC63" s="153"/>
      <c r="RAD63" s="154"/>
      <c r="RAE63" s="150"/>
      <c r="RAF63" s="151"/>
      <c r="RAG63" s="152"/>
      <c r="RAH63" s="152"/>
      <c r="RAI63" s="153"/>
      <c r="RAJ63" s="154"/>
      <c r="RAK63" s="150"/>
      <c r="RAL63" s="151"/>
      <c r="RAM63" s="152"/>
      <c r="RAN63" s="152"/>
      <c r="RAO63" s="153"/>
      <c r="RAP63" s="154"/>
      <c r="RAQ63" s="150"/>
      <c r="RAR63" s="151"/>
      <c r="RAS63" s="152"/>
      <c r="RAT63" s="152"/>
      <c r="RAU63" s="153"/>
      <c r="RAV63" s="154"/>
      <c r="RAW63" s="150"/>
      <c r="RAX63" s="151"/>
      <c r="RAY63" s="152"/>
      <c r="RAZ63" s="152"/>
      <c r="RBA63" s="153"/>
      <c r="RBB63" s="154"/>
      <c r="RBC63" s="150"/>
      <c r="RBD63" s="151"/>
      <c r="RBE63" s="152"/>
      <c r="RBF63" s="152"/>
      <c r="RBG63" s="153"/>
      <c r="RBH63" s="154"/>
      <c r="RBI63" s="150"/>
      <c r="RBJ63" s="151"/>
      <c r="RBK63" s="152"/>
      <c r="RBL63" s="152"/>
      <c r="RBM63" s="153"/>
      <c r="RBN63" s="154"/>
      <c r="RBO63" s="150"/>
      <c r="RBP63" s="151"/>
      <c r="RBQ63" s="152"/>
      <c r="RBR63" s="152"/>
      <c r="RBS63" s="153"/>
      <c r="RBT63" s="154"/>
      <c r="RBU63" s="150"/>
      <c r="RBV63" s="151"/>
      <c r="RBW63" s="152"/>
      <c r="RBX63" s="152"/>
      <c r="RBY63" s="153"/>
      <c r="RBZ63" s="154"/>
      <c r="RCA63" s="150"/>
      <c r="RCB63" s="151"/>
      <c r="RCC63" s="152"/>
      <c r="RCD63" s="152"/>
      <c r="RCE63" s="153"/>
      <c r="RCF63" s="154"/>
      <c r="RCG63" s="150"/>
      <c r="RCH63" s="151"/>
      <c r="RCI63" s="152"/>
      <c r="RCJ63" s="152"/>
      <c r="RCK63" s="153"/>
      <c r="RCL63" s="154"/>
      <c r="RCM63" s="150"/>
      <c r="RCN63" s="151"/>
      <c r="RCO63" s="152"/>
      <c r="RCP63" s="152"/>
      <c r="RCQ63" s="153"/>
      <c r="RCR63" s="154"/>
      <c r="RCS63" s="150"/>
      <c r="RCT63" s="151"/>
      <c r="RCU63" s="152"/>
      <c r="RCV63" s="152"/>
      <c r="RCW63" s="153"/>
      <c r="RCX63" s="154"/>
      <c r="RCY63" s="150"/>
      <c r="RCZ63" s="151"/>
      <c r="RDA63" s="152"/>
      <c r="RDB63" s="152"/>
      <c r="RDC63" s="153"/>
      <c r="RDD63" s="154"/>
      <c r="RDE63" s="150"/>
      <c r="RDF63" s="151"/>
      <c r="RDG63" s="152"/>
      <c r="RDH63" s="152"/>
      <c r="RDI63" s="153"/>
      <c r="RDJ63" s="154"/>
      <c r="RDK63" s="150"/>
      <c r="RDL63" s="151"/>
      <c r="RDM63" s="152"/>
      <c r="RDN63" s="152"/>
      <c r="RDO63" s="153"/>
      <c r="RDP63" s="154"/>
      <c r="RDQ63" s="150"/>
      <c r="RDR63" s="151"/>
      <c r="RDS63" s="152"/>
      <c r="RDT63" s="152"/>
      <c r="RDU63" s="153"/>
      <c r="RDV63" s="154"/>
      <c r="RDW63" s="150"/>
      <c r="RDX63" s="151"/>
      <c r="RDY63" s="152"/>
      <c r="RDZ63" s="152"/>
      <c r="REA63" s="153"/>
      <c r="REB63" s="154"/>
      <c r="REC63" s="150"/>
      <c r="RED63" s="151"/>
      <c r="REE63" s="152"/>
      <c r="REF63" s="152"/>
      <c r="REG63" s="153"/>
      <c r="REH63" s="154"/>
      <c r="REI63" s="150"/>
      <c r="REJ63" s="151"/>
      <c r="REK63" s="152"/>
      <c r="REL63" s="152"/>
      <c r="REM63" s="153"/>
      <c r="REN63" s="154"/>
      <c r="REO63" s="150"/>
      <c r="REP63" s="151"/>
      <c r="REQ63" s="152"/>
      <c r="RER63" s="152"/>
      <c r="RES63" s="153"/>
      <c r="RET63" s="154"/>
      <c r="REU63" s="150"/>
      <c r="REV63" s="151"/>
      <c r="REW63" s="152"/>
      <c r="REX63" s="152"/>
      <c r="REY63" s="153"/>
      <c r="REZ63" s="154"/>
      <c r="RFA63" s="150"/>
      <c r="RFB63" s="151"/>
      <c r="RFC63" s="152"/>
      <c r="RFD63" s="152"/>
      <c r="RFE63" s="153"/>
      <c r="RFF63" s="154"/>
      <c r="RFG63" s="150"/>
      <c r="RFH63" s="151"/>
      <c r="RFI63" s="152"/>
      <c r="RFJ63" s="152"/>
      <c r="RFK63" s="153"/>
      <c r="RFL63" s="154"/>
      <c r="RFM63" s="150"/>
      <c r="RFN63" s="151"/>
      <c r="RFO63" s="152"/>
      <c r="RFP63" s="152"/>
      <c r="RFQ63" s="153"/>
      <c r="RFR63" s="154"/>
      <c r="RFS63" s="150"/>
      <c r="RFT63" s="151"/>
      <c r="RFU63" s="152"/>
      <c r="RFV63" s="152"/>
      <c r="RFW63" s="153"/>
      <c r="RFX63" s="154"/>
      <c r="RFY63" s="150"/>
      <c r="RFZ63" s="151"/>
      <c r="RGA63" s="152"/>
      <c r="RGB63" s="152"/>
      <c r="RGC63" s="153"/>
      <c r="RGD63" s="154"/>
      <c r="RGE63" s="150"/>
      <c r="RGF63" s="151"/>
      <c r="RGG63" s="152"/>
      <c r="RGH63" s="152"/>
      <c r="RGI63" s="153"/>
      <c r="RGJ63" s="154"/>
      <c r="RGK63" s="150"/>
      <c r="RGL63" s="151"/>
      <c r="RGM63" s="152"/>
      <c r="RGN63" s="152"/>
      <c r="RGO63" s="153"/>
      <c r="RGP63" s="154"/>
      <c r="RGQ63" s="150"/>
      <c r="RGR63" s="151"/>
      <c r="RGS63" s="152"/>
      <c r="RGT63" s="152"/>
      <c r="RGU63" s="153"/>
      <c r="RGV63" s="154"/>
      <c r="RGW63" s="150"/>
      <c r="RGX63" s="151"/>
      <c r="RGY63" s="152"/>
      <c r="RGZ63" s="152"/>
      <c r="RHA63" s="153"/>
      <c r="RHB63" s="154"/>
      <c r="RHC63" s="150"/>
      <c r="RHD63" s="151"/>
      <c r="RHE63" s="152"/>
      <c r="RHF63" s="152"/>
      <c r="RHG63" s="153"/>
      <c r="RHH63" s="154"/>
      <c r="RHI63" s="150"/>
      <c r="RHJ63" s="151"/>
      <c r="RHK63" s="152"/>
      <c r="RHL63" s="152"/>
      <c r="RHM63" s="153"/>
      <c r="RHN63" s="154"/>
      <c r="RHO63" s="150"/>
      <c r="RHP63" s="151"/>
      <c r="RHQ63" s="152"/>
      <c r="RHR63" s="152"/>
      <c r="RHS63" s="153"/>
      <c r="RHT63" s="154"/>
      <c r="RHU63" s="150"/>
      <c r="RHV63" s="151"/>
      <c r="RHW63" s="152"/>
      <c r="RHX63" s="152"/>
      <c r="RHY63" s="153"/>
      <c r="RHZ63" s="154"/>
      <c r="RIA63" s="150"/>
      <c r="RIB63" s="151"/>
      <c r="RIC63" s="152"/>
      <c r="RID63" s="152"/>
      <c r="RIE63" s="153"/>
      <c r="RIF63" s="154"/>
      <c r="RIG63" s="150"/>
      <c r="RIH63" s="151"/>
      <c r="RII63" s="152"/>
      <c r="RIJ63" s="152"/>
      <c r="RIK63" s="153"/>
      <c r="RIL63" s="154"/>
      <c r="RIM63" s="150"/>
      <c r="RIN63" s="151"/>
      <c r="RIO63" s="152"/>
      <c r="RIP63" s="152"/>
      <c r="RIQ63" s="153"/>
      <c r="RIR63" s="154"/>
      <c r="RIS63" s="150"/>
      <c r="RIT63" s="151"/>
      <c r="RIU63" s="152"/>
      <c r="RIV63" s="152"/>
      <c r="RIW63" s="153"/>
      <c r="RIX63" s="154"/>
      <c r="RIY63" s="150"/>
      <c r="RIZ63" s="151"/>
      <c r="RJA63" s="152"/>
      <c r="RJB63" s="152"/>
      <c r="RJC63" s="153"/>
      <c r="RJD63" s="154"/>
      <c r="RJE63" s="150"/>
      <c r="RJF63" s="151"/>
      <c r="RJG63" s="152"/>
      <c r="RJH63" s="152"/>
      <c r="RJI63" s="153"/>
      <c r="RJJ63" s="154"/>
      <c r="RJK63" s="150"/>
      <c r="RJL63" s="151"/>
      <c r="RJM63" s="152"/>
      <c r="RJN63" s="152"/>
      <c r="RJO63" s="153"/>
      <c r="RJP63" s="154"/>
      <c r="RJQ63" s="150"/>
      <c r="RJR63" s="151"/>
      <c r="RJS63" s="152"/>
      <c r="RJT63" s="152"/>
      <c r="RJU63" s="153"/>
      <c r="RJV63" s="154"/>
      <c r="RJW63" s="150"/>
      <c r="RJX63" s="151"/>
      <c r="RJY63" s="152"/>
      <c r="RJZ63" s="152"/>
      <c r="RKA63" s="153"/>
      <c r="RKB63" s="154"/>
      <c r="RKC63" s="150"/>
      <c r="RKD63" s="151"/>
      <c r="RKE63" s="152"/>
      <c r="RKF63" s="152"/>
      <c r="RKG63" s="153"/>
      <c r="RKH63" s="154"/>
      <c r="RKI63" s="150"/>
      <c r="RKJ63" s="151"/>
      <c r="RKK63" s="152"/>
      <c r="RKL63" s="152"/>
      <c r="RKM63" s="153"/>
      <c r="RKN63" s="154"/>
      <c r="RKO63" s="150"/>
      <c r="RKP63" s="151"/>
      <c r="RKQ63" s="152"/>
      <c r="RKR63" s="152"/>
      <c r="RKS63" s="153"/>
      <c r="RKT63" s="154"/>
      <c r="RKU63" s="150"/>
      <c r="RKV63" s="151"/>
      <c r="RKW63" s="152"/>
      <c r="RKX63" s="152"/>
      <c r="RKY63" s="153"/>
      <c r="RKZ63" s="154"/>
      <c r="RLA63" s="150"/>
      <c r="RLB63" s="151"/>
      <c r="RLC63" s="152"/>
      <c r="RLD63" s="152"/>
      <c r="RLE63" s="153"/>
      <c r="RLF63" s="154"/>
      <c r="RLG63" s="150"/>
      <c r="RLH63" s="151"/>
      <c r="RLI63" s="152"/>
      <c r="RLJ63" s="152"/>
      <c r="RLK63" s="153"/>
      <c r="RLL63" s="154"/>
      <c r="RLM63" s="150"/>
      <c r="RLN63" s="151"/>
      <c r="RLO63" s="152"/>
      <c r="RLP63" s="152"/>
      <c r="RLQ63" s="153"/>
      <c r="RLR63" s="154"/>
      <c r="RLS63" s="150"/>
      <c r="RLT63" s="151"/>
      <c r="RLU63" s="152"/>
      <c r="RLV63" s="152"/>
      <c r="RLW63" s="153"/>
      <c r="RLX63" s="154"/>
      <c r="RLY63" s="150"/>
      <c r="RLZ63" s="151"/>
      <c r="RMA63" s="152"/>
      <c r="RMB63" s="152"/>
      <c r="RMC63" s="153"/>
      <c r="RMD63" s="154"/>
      <c r="RME63" s="150"/>
      <c r="RMF63" s="151"/>
      <c r="RMG63" s="152"/>
      <c r="RMH63" s="152"/>
      <c r="RMI63" s="153"/>
      <c r="RMJ63" s="154"/>
      <c r="RMK63" s="150"/>
      <c r="RML63" s="151"/>
      <c r="RMM63" s="152"/>
      <c r="RMN63" s="152"/>
      <c r="RMO63" s="153"/>
      <c r="RMP63" s="154"/>
      <c r="RMQ63" s="150"/>
      <c r="RMR63" s="151"/>
      <c r="RMS63" s="152"/>
      <c r="RMT63" s="152"/>
      <c r="RMU63" s="153"/>
      <c r="RMV63" s="154"/>
      <c r="RMW63" s="150"/>
      <c r="RMX63" s="151"/>
      <c r="RMY63" s="152"/>
      <c r="RMZ63" s="152"/>
      <c r="RNA63" s="153"/>
      <c r="RNB63" s="154"/>
      <c r="RNC63" s="150"/>
      <c r="RND63" s="151"/>
      <c r="RNE63" s="152"/>
      <c r="RNF63" s="152"/>
      <c r="RNG63" s="153"/>
      <c r="RNH63" s="154"/>
      <c r="RNI63" s="150"/>
      <c r="RNJ63" s="151"/>
      <c r="RNK63" s="152"/>
      <c r="RNL63" s="152"/>
      <c r="RNM63" s="153"/>
      <c r="RNN63" s="154"/>
      <c r="RNO63" s="150"/>
      <c r="RNP63" s="151"/>
      <c r="RNQ63" s="152"/>
      <c r="RNR63" s="152"/>
      <c r="RNS63" s="153"/>
      <c r="RNT63" s="154"/>
      <c r="RNU63" s="150"/>
      <c r="RNV63" s="151"/>
      <c r="RNW63" s="152"/>
      <c r="RNX63" s="152"/>
      <c r="RNY63" s="153"/>
      <c r="RNZ63" s="154"/>
      <c r="ROA63" s="150"/>
      <c r="ROB63" s="151"/>
      <c r="ROC63" s="152"/>
      <c r="ROD63" s="152"/>
      <c r="ROE63" s="153"/>
      <c r="ROF63" s="154"/>
      <c r="ROG63" s="150"/>
      <c r="ROH63" s="151"/>
      <c r="ROI63" s="152"/>
      <c r="ROJ63" s="152"/>
      <c r="ROK63" s="153"/>
      <c r="ROL63" s="154"/>
      <c r="ROM63" s="150"/>
      <c r="RON63" s="151"/>
      <c r="ROO63" s="152"/>
      <c r="ROP63" s="152"/>
      <c r="ROQ63" s="153"/>
      <c r="ROR63" s="154"/>
      <c r="ROS63" s="150"/>
      <c r="ROT63" s="151"/>
      <c r="ROU63" s="152"/>
      <c r="ROV63" s="152"/>
      <c r="ROW63" s="153"/>
      <c r="ROX63" s="154"/>
      <c r="ROY63" s="150"/>
      <c r="ROZ63" s="151"/>
      <c r="RPA63" s="152"/>
      <c r="RPB63" s="152"/>
      <c r="RPC63" s="153"/>
      <c r="RPD63" s="154"/>
      <c r="RPE63" s="150"/>
      <c r="RPF63" s="151"/>
      <c r="RPG63" s="152"/>
      <c r="RPH63" s="152"/>
      <c r="RPI63" s="153"/>
      <c r="RPJ63" s="154"/>
      <c r="RPK63" s="150"/>
      <c r="RPL63" s="151"/>
      <c r="RPM63" s="152"/>
      <c r="RPN63" s="152"/>
      <c r="RPO63" s="153"/>
      <c r="RPP63" s="154"/>
      <c r="RPQ63" s="150"/>
      <c r="RPR63" s="151"/>
      <c r="RPS63" s="152"/>
      <c r="RPT63" s="152"/>
      <c r="RPU63" s="153"/>
      <c r="RPV63" s="154"/>
      <c r="RPW63" s="150"/>
      <c r="RPX63" s="151"/>
      <c r="RPY63" s="152"/>
      <c r="RPZ63" s="152"/>
      <c r="RQA63" s="153"/>
      <c r="RQB63" s="154"/>
      <c r="RQC63" s="150"/>
      <c r="RQD63" s="151"/>
      <c r="RQE63" s="152"/>
      <c r="RQF63" s="152"/>
      <c r="RQG63" s="153"/>
      <c r="RQH63" s="154"/>
      <c r="RQI63" s="150"/>
      <c r="RQJ63" s="151"/>
      <c r="RQK63" s="152"/>
      <c r="RQL63" s="152"/>
      <c r="RQM63" s="153"/>
      <c r="RQN63" s="154"/>
      <c r="RQO63" s="150"/>
      <c r="RQP63" s="151"/>
      <c r="RQQ63" s="152"/>
      <c r="RQR63" s="152"/>
      <c r="RQS63" s="153"/>
      <c r="RQT63" s="154"/>
      <c r="RQU63" s="150"/>
      <c r="RQV63" s="151"/>
      <c r="RQW63" s="152"/>
      <c r="RQX63" s="152"/>
      <c r="RQY63" s="153"/>
      <c r="RQZ63" s="154"/>
      <c r="RRA63" s="150"/>
      <c r="RRB63" s="151"/>
      <c r="RRC63" s="152"/>
      <c r="RRD63" s="152"/>
      <c r="RRE63" s="153"/>
      <c r="RRF63" s="154"/>
      <c r="RRG63" s="150"/>
      <c r="RRH63" s="151"/>
      <c r="RRI63" s="152"/>
      <c r="RRJ63" s="152"/>
      <c r="RRK63" s="153"/>
      <c r="RRL63" s="154"/>
      <c r="RRM63" s="150"/>
      <c r="RRN63" s="151"/>
      <c r="RRO63" s="152"/>
      <c r="RRP63" s="152"/>
      <c r="RRQ63" s="153"/>
      <c r="RRR63" s="154"/>
      <c r="RRS63" s="150"/>
      <c r="RRT63" s="151"/>
      <c r="RRU63" s="152"/>
      <c r="RRV63" s="152"/>
      <c r="RRW63" s="153"/>
      <c r="RRX63" s="154"/>
      <c r="RRY63" s="150"/>
      <c r="RRZ63" s="151"/>
      <c r="RSA63" s="152"/>
      <c r="RSB63" s="152"/>
      <c r="RSC63" s="153"/>
      <c r="RSD63" s="154"/>
      <c r="RSE63" s="150"/>
      <c r="RSF63" s="151"/>
      <c r="RSG63" s="152"/>
      <c r="RSH63" s="152"/>
      <c r="RSI63" s="153"/>
      <c r="RSJ63" s="154"/>
      <c r="RSK63" s="150"/>
      <c r="RSL63" s="151"/>
      <c r="RSM63" s="152"/>
      <c r="RSN63" s="152"/>
      <c r="RSO63" s="153"/>
      <c r="RSP63" s="154"/>
      <c r="RSQ63" s="150"/>
      <c r="RSR63" s="151"/>
      <c r="RSS63" s="152"/>
      <c r="RST63" s="152"/>
      <c r="RSU63" s="153"/>
      <c r="RSV63" s="154"/>
      <c r="RSW63" s="150"/>
      <c r="RSX63" s="151"/>
      <c r="RSY63" s="152"/>
      <c r="RSZ63" s="152"/>
      <c r="RTA63" s="153"/>
      <c r="RTB63" s="154"/>
      <c r="RTC63" s="150"/>
      <c r="RTD63" s="151"/>
      <c r="RTE63" s="152"/>
      <c r="RTF63" s="152"/>
      <c r="RTG63" s="153"/>
      <c r="RTH63" s="154"/>
      <c r="RTI63" s="150"/>
      <c r="RTJ63" s="151"/>
      <c r="RTK63" s="152"/>
      <c r="RTL63" s="152"/>
      <c r="RTM63" s="153"/>
      <c r="RTN63" s="154"/>
      <c r="RTO63" s="150"/>
      <c r="RTP63" s="151"/>
      <c r="RTQ63" s="152"/>
      <c r="RTR63" s="152"/>
      <c r="RTS63" s="153"/>
      <c r="RTT63" s="154"/>
      <c r="RTU63" s="150"/>
      <c r="RTV63" s="151"/>
      <c r="RTW63" s="152"/>
      <c r="RTX63" s="152"/>
      <c r="RTY63" s="153"/>
      <c r="RTZ63" s="154"/>
      <c r="RUA63" s="150"/>
      <c r="RUB63" s="151"/>
      <c r="RUC63" s="152"/>
      <c r="RUD63" s="152"/>
      <c r="RUE63" s="153"/>
      <c r="RUF63" s="154"/>
      <c r="RUG63" s="150"/>
      <c r="RUH63" s="151"/>
      <c r="RUI63" s="152"/>
      <c r="RUJ63" s="152"/>
      <c r="RUK63" s="153"/>
      <c r="RUL63" s="154"/>
      <c r="RUM63" s="150"/>
      <c r="RUN63" s="151"/>
      <c r="RUO63" s="152"/>
      <c r="RUP63" s="152"/>
      <c r="RUQ63" s="153"/>
      <c r="RUR63" s="154"/>
      <c r="RUS63" s="150"/>
      <c r="RUT63" s="151"/>
      <c r="RUU63" s="152"/>
      <c r="RUV63" s="152"/>
      <c r="RUW63" s="153"/>
      <c r="RUX63" s="154"/>
      <c r="RUY63" s="150"/>
      <c r="RUZ63" s="151"/>
      <c r="RVA63" s="152"/>
      <c r="RVB63" s="152"/>
      <c r="RVC63" s="153"/>
      <c r="RVD63" s="154"/>
      <c r="RVE63" s="150"/>
      <c r="RVF63" s="151"/>
      <c r="RVG63" s="152"/>
      <c r="RVH63" s="152"/>
      <c r="RVI63" s="153"/>
      <c r="RVJ63" s="154"/>
      <c r="RVK63" s="150"/>
      <c r="RVL63" s="151"/>
      <c r="RVM63" s="152"/>
      <c r="RVN63" s="152"/>
      <c r="RVO63" s="153"/>
      <c r="RVP63" s="154"/>
      <c r="RVQ63" s="150"/>
      <c r="RVR63" s="151"/>
      <c r="RVS63" s="152"/>
      <c r="RVT63" s="152"/>
      <c r="RVU63" s="153"/>
      <c r="RVV63" s="154"/>
      <c r="RVW63" s="150"/>
      <c r="RVX63" s="151"/>
      <c r="RVY63" s="152"/>
      <c r="RVZ63" s="152"/>
      <c r="RWA63" s="153"/>
      <c r="RWB63" s="154"/>
      <c r="RWC63" s="150"/>
      <c r="RWD63" s="151"/>
      <c r="RWE63" s="152"/>
      <c r="RWF63" s="152"/>
      <c r="RWG63" s="153"/>
      <c r="RWH63" s="154"/>
      <c r="RWI63" s="150"/>
      <c r="RWJ63" s="151"/>
      <c r="RWK63" s="152"/>
      <c r="RWL63" s="152"/>
      <c r="RWM63" s="153"/>
      <c r="RWN63" s="154"/>
      <c r="RWO63" s="150"/>
      <c r="RWP63" s="151"/>
      <c r="RWQ63" s="152"/>
      <c r="RWR63" s="152"/>
      <c r="RWS63" s="153"/>
      <c r="RWT63" s="154"/>
      <c r="RWU63" s="150"/>
      <c r="RWV63" s="151"/>
      <c r="RWW63" s="152"/>
      <c r="RWX63" s="152"/>
      <c r="RWY63" s="153"/>
      <c r="RWZ63" s="154"/>
      <c r="RXA63" s="150"/>
      <c r="RXB63" s="151"/>
      <c r="RXC63" s="152"/>
      <c r="RXD63" s="152"/>
      <c r="RXE63" s="153"/>
      <c r="RXF63" s="154"/>
      <c r="RXG63" s="150"/>
      <c r="RXH63" s="151"/>
      <c r="RXI63" s="152"/>
      <c r="RXJ63" s="152"/>
      <c r="RXK63" s="153"/>
      <c r="RXL63" s="154"/>
      <c r="RXM63" s="150"/>
      <c r="RXN63" s="151"/>
      <c r="RXO63" s="152"/>
      <c r="RXP63" s="152"/>
      <c r="RXQ63" s="153"/>
      <c r="RXR63" s="154"/>
      <c r="RXS63" s="150"/>
      <c r="RXT63" s="151"/>
      <c r="RXU63" s="152"/>
      <c r="RXV63" s="152"/>
      <c r="RXW63" s="153"/>
      <c r="RXX63" s="154"/>
      <c r="RXY63" s="150"/>
      <c r="RXZ63" s="151"/>
      <c r="RYA63" s="152"/>
      <c r="RYB63" s="152"/>
      <c r="RYC63" s="153"/>
      <c r="RYD63" s="154"/>
      <c r="RYE63" s="150"/>
      <c r="RYF63" s="151"/>
      <c r="RYG63" s="152"/>
      <c r="RYH63" s="152"/>
      <c r="RYI63" s="153"/>
      <c r="RYJ63" s="154"/>
      <c r="RYK63" s="150"/>
      <c r="RYL63" s="151"/>
      <c r="RYM63" s="152"/>
      <c r="RYN63" s="152"/>
      <c r="RYO63" s="153"/>
      <c r="RYP63" s="154"/>
      <c r="RYQ63" s="150"/>
      <c r="RYR63" s="151"/>
      <c r="RYS63" s="152"/>
      <c r="RYT63" s="152"/>
      <c r="RYU63" s="153"/>
      <c r="RYV63" s="154"/>
      <c r="RYW63" s="150"/>
      <c r="RYX63" s="151"/>
      <c r="RYY63" s="152"/>
      <c r="RYZ63" s="152"/>
      <c r="RZA63" s="153"/>
      <c r="RZB63" s="154"/>
      <c r="RZC63" s="150"/>
      <c r="RZD63" s="151"/>
      <c r="RZE63" s="152"/>
      <c r="RZF63" s="152"/>
      <c r="RZG63" s="153"/>
      <c r="RZH63" s="154"/>
      <c r="RZI63" s="150"/>
      <c r="RZJ63" s="151"/>
      <c r="RZK63" s="152"/>
      <c r="RZL63" s="152"/>
      <c r="RZM63" s="153"/>
      <c r="RZN63" s="154"/>
      <c r="RZO63" s="150"/>
      <c r="RZP63" s="151"/>
      <c r="RZQ63" s="152"/>
      <c r="RZR63" s="152"/>
      <c r="RZS63" s="153"/>
      <c r="RZT63" s="154"/>
      <c r="RZU63" s="150"/>
      <c r="RZV63" s="151"/>
      <c r="RZW63" s="152"/>
      <c r="RZX63" s="152"/>
      <c r="RZY63" s="153"/>
      <c r="RZZ63" s="154"/>
      <c r="SAA63" s="150"/>
      <c r="SAB63" s="151"/>
      <c r="SAC63" s="152"/>
      <c r="SAD63" s="152"/>
      <c r="SAE63" s="153"/>
      <c r="SAF63" s="154"/>
      <c r="SAG63" s="150"/>
      <c r="SAH63" s="151"/>
      <c r="SAI63" s="152"/>
      <c r="SAJ63" s="152"/>
      <c r="SAK63" s="153"/>
      <c r="SAL63" s="154"/>
      <c r="SAM63" s="150"/>
      <c r="SAN63" s="151"/>
      <c r="SAO63" s="152"/>
      <c r="SAP63" s="152"/>
      <c r="SAQ63" s="153"/>
      <c r="SAR63" s="154"/>
      <c r="SAS63" s="150"/>
      <c r="SAT63" s="151"/>
      <c r="SAU63" s="152"/>
      <c r="SAV63" s="152"/>
      <c r="SAW63" s="153"/>
      <c r="SAX63" s="154"/>
      <c r="SAY63" s="150"/>
      <c r="SAZ63" s="151"/>
      <c r="SBA63" s="152"/>
      <c r="SBB63" s="152"/>
      <c r="SBC63" s="153"/>
      <c r="SBD63" s="154"/>
      <c r="SBE63" s="150"/>
      <c r="SBF63" s="151"/>
      <c r="SBG63" s="152"/>
      <c r="SBH63" s="152"/>
      <c r="SBI63" s="153"/>
      <c r="SBJ63" s="154"/>
      <c r="SBK63" s="150"/>
      <c r="SBL63" s="151"/>
      <c r="SBM63" s="152"/>
      <c r="SBN63" s="152"/>
      <c r="SBO63" s="153"/>
      <c r="SBP63" s="154"/>
      <c r="SBQ63" s="150"/>
      <c r="SBR63" s="151"/>
      <c r="SBS63" s="152"/>
      <c r="SBT63" s="152"/>
      <c r="SBU63" s="153"/>
      <c r="SBV63" s="154"/>
      <c r="SBW63" s="150"/>
      <c r="SBX63" s="151"/>
      <c r="SBY63" s="152"/>
      <c r="SBZ63" s="152"/>
      <c r="SCA63" s="153"/>
      <c r="SCB63" s="154"/>
      <c r="SCC63" s="150"/>
      <c r="SCD63" s="151"/>
      <c r="SCE63" s="152"/>
      <c r="SCF63" s="152"/>
      <c r="SCG63" s="153"/>
      <c r="SCH63" s="154"/>
      <c r="SCI63" s="150"/>
      <c r="SCJ63" s="151"/>
      <c r="SCK63" s="152"/>
      <c r="SCL63" s="152"/>
      <c r="SCM63" s="153"/>
      <c r="SCN63" s="154"/>
      <c r="SCO63" s="150"/>
      <c r="SCP63" s="151"/>
      <c r="SCQ63" s="152"/>
      <c r="SCR63" s="152"/>
      <c r="SCS63" s="153"/>
      <c r="SCT63" s="154"/>
      <c r="SCU63" s="150"/>
      <c r="SCV63" s="151"/>
      <c r="SCW63" s="152"/>
      <c r="SCX63" s="152"/>
      <c r="SCY63" s="153"/>
      <c r="SCZ63" s="154"/>
      <c r="SDA63" s="150"/>
      <c r="SDB63" s="151"/>
      <c r="SDC63" s="152"/>
      <c r="SDD63" s="152"/>
      <c r="SDE63" s="153"/>
      <c r="SDF63" s="154"/>
      <c r="SDG63" s="150"/>
      <c r="SDH63" s="151"/>
      <c r="SDI63" s="152"/>
      <c r="SDJ63" s="152"/>
      <c r="SDK63" s="153"/>
      <c r="SDL63" s="154"/>
      <c r="SDM63" s="150"/>
      <c r="SDN63" s="151"/>
      <c r="SDO63" s="152"/>
      <c r="SDP63" s="152"/>
      <c r="SDQ63" s="153"/>
      <c r="SDR63" s="154"/>
      <c r="SDS63" s="150"/>
      <c r="SDT63" s="151"/>
      <c r="SDU63" s="152"/>
      <c r="SDV63" s="152"/>
      <c r="SDW63" s="153"/>
      <c r="SDX63" s="154"/>
      <c r="SDY63" s="150"/>
      <c r="SDZ63" s="151"/>
      <c r="SEA63" s="152"/>
      <c r="SEB63" s="152"/>
      <c r="SEC63" s="153"/>
      <c r="SED63" s="154"/>
      <c r="SEE63" s="150"/>
      <c r="SEF63" s="151"/>
      <c r="SEG63" s="152"/>
      <c r="SEH63" s="152"/>
      <c r="SEI63" s="153"/>
      <c r="SEJ63" s="154"/>
      <c r="SEK63" s="150"/>
      <c r="SEL63" s="151"/>
      <c r="SEM63" s="152"/>
      <c r="SEN63" s="152"/>
      <c r="SEO63" s="153"/>
      <c r="SEP63" s="154"/>
      <c r="SEQ63" s="150"/>
      <c r="SER63" s="151"/>
      <c r="SES63" s="152"/>
      <c r="SET63" s="152"/>
      <c r="SEU63" s="153"/>
      <c r="SEV63" s="154"/>
      <c r="SEW63" s="150"/>
      <c r="SEX63" s="151"/>
      <c r="SEY63" s="152"/>
      <c r="SEZ63" s="152"/>
      <c r="SFA63" s="153"/>
      <c r="SFB63" s="154"/>
      <c r="SFC63" s="150"/>
      <c r="SFD63" s="151"/>
      <c r="SFE63" s="152"/>
      <c r="SFF63" s="152"/>
      <c r="SFG63" s="153"/>
      <c r="SFH63" s="154"/>
      <c r="SFI63" s="150"/>
      <c r="SFJ63" s="151"/>
      <c r="SFK63" s="152"/>
      <c r="SFL63" s="152"/>
      <c r="SFM63" s="153"/>
      <c r="SFN63" s="154"/>
      <c r="SFO63" s="150"/>
      <c r="SFP63" s="151"/>
      <c r="SFQ63" s="152"/>
      <c r="SFR63" s="152"/>
      <c r="SFS63" s="153"/>
      <c r="SFT63" s="154"/>
      <c r="SFU63" s="150"/>
      <c r="SFV63" s="151"/>
      <c r="SFW63" s="152"/>
      <c r="SFX63" s="152"/>
      <c r="SFY63" s="153"/>
      <c r="SFZ63" s="154"/>
      <c r="SGA63" s="150"/>
      <c r="SGB63" s="151"/>
      <c r="SGC63" s="152"/>
      <c r="SGD63" s="152"/>
      <c r="SGE63" s="153"/>
      <c r="SGF63" s="154"/>
      <c r="SGG63" s="150"/>
      <c r="SGH63" s="151"/>
      <c r="SGI63" s="152"/>
      <c r="SGJ63" s="152"/>
      <c r="SGK63" s="153"/>
      <c r="SGL63" s="154"/>
      <c r="SGM63" s="150"/>
      <c r="SGN63" s="151"/>
      <c r="SGO63" s="152"/>
      <c r="SGP63" s="152"/>
      <c r="SGQ63" s="153"/>
      <c r="SGR63" s="154"/>
      <c r="SGS63" s="150"/>
      <c r="SGT63" s="151"/>
      <c r="SGU63" s="152"/>
      <c r="SGV63" s="152"/>
      <c r="SGW63" s="153"/>
      <c r="SGX63" s="154"/>
      <c r="SGY63" s="150"/>
      <c r="SGZ63" s="151"/>
      <c r="SHA63" s="152"/>
      <c r="SHB63" s="152"/>
      <c r="SHC63" s="153"/>
      <c r="SHD63" s="154"/>
      <c r="SHE63" s="150"/>
      <c r="SHF63" s="151"/>
      <c r="SHG63" s="152"/>
      <c r="SHH63" s="152"/>
      <c r="SHI63" s="153"/>
      <c r="SHJ63" s="154"/>
      <c r="SHK63" s="150"/>
      <c r="SHL63" s="151"/>
      <c r="SHM63" s="152"/>
      <c r="SHN63" s="152"/>
      <c r="SHO63" s="153"/>
      <c r="SHP63" s="154"/>
      <c r="SHQ63" s="150"/>
      <c r="SHR63" s="151"/>
      <c r="SHS63" s="152"/>
      <c r="SHT63" s="152"/>
      <c r="SHU63" s="153"/>
      <c r="SHV63" s="154"/>
      <c r="SHW63" s="150"/>
      <c r="SHX63" s="151"/>
      <c r="SHY63" s="152"/>
      <c r="SHZ63" s="152"/>
      <c r="SIA63" s="153"/>
      <c r="SIB63" s="154"/>
      <c r="SIC63" s="150"/>
      <c r="SID63" s="151"/>
      <c r="SIE63" s="152"/>
      <c r="SIF63" s="152"/>
      <c r="SIG63" s="153"/>
      <c r="SIH63" s="154"/>
      <c r="SII63" s="150"/>
      <c r="SIJ63" s="151"/>
      <c r="SIK63" s="152"/>
      <c r="SIL63" s="152"/>
      <c r="SIM63" s="153"/>
      <c r="SIN63" s="154"/>
      <c r="SIO63" s="150"/>
      <c r="SIP63" s="151"/>
      <c r="SIQ63" s="152"/>
      <c r="SIR63" s="152"/>
      <c r="SIS63" s="153"/>
      <c r="SIT63" s="154"/>
      <c r="SIU63" s="150"/>
      <c r="SIV63" s="151"/>
      <c r="SIW63" s="152"/>
      <c r="SIX63" s="152"/>
      <c r="SIY63" s="153"/>
      <c r="SIZ63" s="154"/>
      <c r="SJA63" s="150"/>
      <c r="SJB63" s="151"/>
      <c r="SJC63" s="152"/>
      <c r="SJD63" s="152"/>
      <c r="SJE63" s="153"/>
      <c r="SJF63" s="154"/>
      <c r="SJG63" s="150"/>
      <c r="SJH63" s="151"/>
      <c r="SJI63" s="152"/>
      <c r="SJJ63" s="152"/>
      <c r="SJK63" s="153"/>
      <c r="SJL63" s="154"/>
      <c r="SJM63" s="150"/>
      <c r="SJN63" s="151"/>
      <c r="SJO63" s="152"/>
      <c r="SJP63" s="152"/>
      <c r="SJQ63" s="153"/>
      <c r="SJR63" s="154"/>
      <c r="SJS63" s="150"/>
      <c r="SJT63" s="151"/>
      <c r="SJU63" s="152"/>
      <c r="SJV63" s="152"/>
      <c r="SJW63" s="153"/>
      <c r="SJX63" s="154"/>
      <c r="SJY63" s="150"/>
      <c r="SJZ63" s="151"/>
      <c r="SKA63" s="152"/>
      <c r="SKB63" s="152"/>
      <c r="SKC63" s="153"/>
      <c r="SKD63" s="154"/>
      <c r="SKE63" s="150"/>
      <c r="SKF63" s="151"/>
      <c r="SKG63" s="152"/>
      <c r="SKH63" s="152"/>
      <c r="SKI63" s="153"/>
      <c r="SKJ63" s="154"/>
      <c r="SKK63" s="150"/>
      <c r="SKL63" s="151"/>
      <c r="SKM63" s="152"/>
      <c r="SKN63" s="152"/>
      <c r="SKO63" s="153"/>
      <c r="SKP63" s="154"/>
      <c r="SKQ63" s="150"/>
      <c r="SKR63" s="151"/>
      <c r="SKS63" s="152"/>
      <c r="SKT63" s="152"/>
      <c r="SKU63" s="153"/>
      <c r="SKV63" s="154"/>
      <c r="SKW63" s="150"/>
      <c r="SKX63" s="151"/>
      <c r="SKY63" s="152"/>
      <c r="SKZ63" s="152"/>
      <c r="SLA63" s="153"/>
      <c r="SLB63" s="154"/>
      <c r="SLC63" s="150"/>
      <c r="SLD63" s="151"/>
      <c r="SLE63" s="152"/>
      <c r="SLF63" s="152"/>
      <c r="SLG63" s="153"/>
      <c r="SLH63" s="154"/>
      <c r="SLI63" s="150"/>
      <c r="SLJ63" s="151"/>
      <c r="SLK63" s="152"/>
      <c r="SLL63" s="152"/>
      <c r="SLM63" s="153"/>
      <c r="SLN63" s="154"/>
      <c r="SLO63" s="150"/>
      <c r="SLP63" s="151"/>
      <c r="SLQ63" s="152"/>
      <c r="SLR63" s="152"/>
      <c r="SLS63" s="153"/>
      <c r="SLT63" s="154"/>
      <c r="SLU63" s="150"/>
      <c r="SLV63" s="151"/>
      <c r="SLW63" s="152"/>
      <c r="SLX63" s="152"/>
      <c r="SLY63" s="153"/>
      <c r="SLZ63" s="154"/>
      <c r="SMA63" s="150"/>
      <c r="SMB63" s="151"/>
      <c r="SMC63" s="152"/>
      <c r="SMD63" s="152"/>
      <c r="SME63" s="153"/>
      <c r="SMF63" s="154"/>
      <c r="SMG63" s="150"/>
      <c r="SMH63" s="151"/>
      <c r="SMI63" s="152"/>
      <c r="SMJ63" s="152"/>
      <c r="SMK63" s="153"/>
      <c r="SML63" s="154"/>
      <c r="SMM63" s="150"/>
      <c r="SMN63" s="151"/>
      <c r="SMO63" s="152"/>
      <c r="SMP63" s="152"/>
      <c r="SMQ63" s="153"/>
      <c r="SMR63" s="154"/>
      <c r="SMS63" s="150"/>
      <c r="SMT63" s="151"/>
      <c r="SMU63" s="152"/>
      <c r="SMV63" s="152"/>
      <c r="SMW63" s="153"/>
      <c r="SMX63" s="154"/>
      <c r="SMY63" s="150"/>
      <c r="SMZ63" s="151"/>
      <c r="SNA63" s="152"/>
      <c r="SNB63" s="152"/>
      <c r="SNC63" s="153"/>
      <c r="SND63" s="154"/>
      <c r="SNE63" s="150"/>
      <c r="SNF63" s="151"/>
      <c r="SNG63" s="152"/>
      <c r="SNH63" s="152"/>
      <c r="SNI63" s="153"/>
      <c r="SNJ63" s="154"/>
      <c r="SNK63" s="150"/>
      <c r="SNL63" s="151"/>
      <c r="SNM63" s="152"/>
      <c r="SNN63" s="152"/>
      <c r="SNO63" s="153"/>
      <c r="SNP63" s="154"/>
      <c r="SNQ63" s="150"/>
      <c r="SNR63" s="151"/>
      <c r="SNS63" s="152"/>
      <c r="SNT63" s="152"/>
      <c r="SNU63" s="153"/>
      <c r="SNV63" s="154"/>
      <c r="SNW63" s="150"/>
      <c r="SNX63" s="151"/>
      <c r="SNY63" s="152"/>
      <c r="SNZ63" s="152"/>
      <c r="SOA63" s="153"/>
      <c r="SOB63" s="154"/>
      <c r="SOC63" s="150"/>
      <c r="SOD63" s="151"/>
      <c r="SOE63" s="152"/>
      <c r="SOF63" s="152"/>
      <c r="SOG63" s="153"/>
      <c r="SOH63" s="154"/>
      <c r="SOI63" s="150"/>
      <c r="SOJ63" s="151"/>
      <c r="SOK63" s="152"/>
      <c r="SOL63" s="152"/>
      <c r="SOM63" s="153"/>
      <c r="SON63" s="154"/>
      <c r="SOO63" s="150"/>
      <c r="SOP63" s="151"/>
      <c r="SOQ63" s="152"/>
      <c r="SOR63" s="152"/>
      <c r="SOS63" s="153"/>
      <c r="SOT63" s="154"/>
      <c r="SOU63" s="150"/>
      <c r="SOV63" s="151"/>
      <c r="SOW63" s="152"/>
      <c r="SOX63" s="152"/>
      <c r="SOY63" s="153"/>
      <c r="SOZ63" s="154"/>
      <c r="SPA63" s="150"/>
      <c r="SPB63" s="151"/>
      <c r="SPC63" s="152"/>
      <c r="SPD63" s="152"/>
      <c r="SPE63" s="153"/>
      <c r="SPF63" s="154"/>
      <c r="SPG63" s="150"/>
      <c r="SPH63" s="151"/>
      <c r="SPI63" s="152"/>
      <c r="SPJ63" s="152"/>
      <c r="SPK63" s="153"/>
      <c r="SPL63" s="154"/>
      <c r="SPM63" s="150"/>
      <c r="SPN63" s="151"/>
      <c r="SPO63" s="152"/>
      <c r="SPP63" s="152"/>
      <c r="SPQ63" s="153"/>
      <c r="SPR63" s="154"/>
      <c r="SPS63" s="150"/>
      <c r="SPT63" s="151"/>
      <c r="SPU63" s="152"/>
      <c r="SPV63" s="152"/>
      <c r="SPW63" s="153"/>
      <c r="SPX63" s="154"/>
      <c r="SPY63" s="150"/>
      <c r="SPZ63" s="151"/>
      <c r="SQA63" s="152"/>
      <c r="SQB63" s="152"/>
      <c r="SQC63" s="153"/>
      <c r="SQD63" s="154"/>
      <c r="SQE63" s="150"/>
      <c r="SQF63" s="151"/>
      <c r="SQG63" s="152"/>
      <c r="SQH63" s="152"/>
      <c r="SQI63" s="153"/>
      <c r="SQJ63" s="154"/>
      <c r="SQK63" s="150"/>
      <c r="SQL63" s="151"/>
      <c r="SQM63" s="152"/>
      <c r="SQN63" s="152"/>
      <c r="SQO63" s="153"/>
      <c r="SQP63" s="154"/>
      <c r="SQQ63" s="150"/>
      <c r="SQR63" s="151"/>
      <c r="SQS63" s="152"/>
      <c r="SQT63" s="152"/>
      <c r="SQU63" s="153"/>
      <c r="SQV63" s="154"/>
      <c r="SQW63" s="150"/>
      <c r="SQX63" s="151"/>
      <c r="SQY63" s="152"/>
      <c r="SQZ63" s="152"/>
      <c r="SRA63" s="153"/>
      <c r="SRB63" s="154"/>
      <c r="SRC63" s="150"/>
      <c r="SRD63" s="151"/>
      <c r="SRE63" s="152"/>
      <c r="SRF63" s="152"/>
      <c r="SRG63" s="153"/>
      <c r="SRH63" s="154"/>
      <c r="SRI63" s="150"/>
      <c r="SRJ63" s="151"/>
      <c r="SRK63" s="152"/>
      <c r="SRL63" s="152"/>
      <c r="SRM63" s="153"/>
      <c r="SRN63" s="154"/>
      <c r="SRO63" s="150"/>
      <c r="SRP63" s="151"/>
      <c r="SRQ63" s="152"/>
      <c r="SRR63" s="152"/>
      <c r="SRS63" s="153"/>
      <c r="SRT63" s="154"/>
      <c r="SRU63" s="150"/>
      <c r="SRV63" s="151"/>
      <c r="SRW63" s="152"/>
      <c r="SRX63" s="152"/>
      <c r="SRY63" s="153"/>
      <c r="SRZ63" s="154"/>
      <c r="SSA63" s="150"/>
      <c r="SSB63" s="151"/>
      <c r="SSC63" s="152"/>
      <c r="SSD63" s="152"/>
      <c r="SSE63" s="153"/>
      <c r="SSF63" s="154"/>
      <c r="SSG63" s="150"/>
      <c r="SSH63" s="151"/>
      <c r="SSI63" s="152"/>
      <c r="SSJ63" s="152"/>
      <c r="SSK63" s="153"/>
      <c r="SSL63" s="154"/>
      <c r="SSM63" s="150"/>
      <c r="SSN63" s="151"/>
      <c r="SSO63" s="152"/>
      <c r="SSP63" s="152"/>
      <c r="SSQ63" s="153"/>
      <c r="SSR63" s="154"/>
      <c r="SSS63" s="150"/>
      <c r="SST63" s="151"/>
      <c r="SSU63" s="152"/>
      <c r="SSV63" s="152"/>
      <c r="SSW63" s="153"/>
      <c r="SSX63" s="154"/>
      <c r="SSY63" s="150"/>
      <c r="SSZ63" s="151"/>
      <c r="STA63" s="152"/>
      <c r="STB63" s="152"/>
      <c r="STC63" s="153"/>
      <c r="STD63" s="154"/>
      <c r="STE63" s="150"/>
      <c r="STF63" s="151"/>
      <c r="STG63" s="152"/>
      <c r="STH63" s="152"/>
      <c r="STI63" s="153"/>
      <c r="STJ63" s="154"/>
      <c r="STK63" s="150"/>
      <c r="STL63" s="151"/>
      <c r="STM63" s="152"/>
      <c r="STN63" s="152"/>
      <c r="STO63" s="153"/>
      <c r="STP63" s="154"/>
      <c r="STQ63" s="150"/>
      <c r="STR63" s="151"/>
      <c r="STS63" s="152"/>
      <c r="STT63" s="152"/>
      <c r="STU63" s="153"/>
      <c r="STV63" s="154"/>
      <c r="STW63" s="150"/>
      <c r="STX63" s="151"/>
      <c r="STY63" s="152"/>
      <c r="STZ63" s="152"/>
      <c r="SUA63" s="153"/>
      <c r="SUB63" s="154"/>
      <c r="SUC63" s="150"/>
      <c r="SUD63" s="151"/>
      <c r="SUE63" s="152"/>
      <c r="SUF63" s="152"/>
      <c r="SUG63" s="153"/>
      <c r="SUH63" s="154"/>
      <c r="SUI63" s="150"/>
      <c r="SUJ63" s="151"/>
      <c r="SUK63" s="152"/>
      <c r="SUL63" s="152"/>
      <c r="SUM63" s="153"/>
      <c r="SUN63" s="154"/>
      <c r="SUO63" s="150"/>
      <c r="SUP63" s="151"/>
      <c r="SUQ63" s="152"/>
      <c r="SUR63" s="152"/>
      <c r="SUS63" s="153"/>
      <c r="SUT63" s="154"/>
      <c r="SUU63" s="150"/>
      <c r="SUV63" s="151"/>
      <c r="SUW63" s="152"/>
      <c r="SUX63" s="152"/>
      <c r="SUY63" s="153"/>
      <c r="SUZ63" s="154"/>
      <c r="SVA63" s="150"/>
      <c r="SVB63" s="151"/>
      <c r="SVC63" s="152"/>
      <c r="SVD63" s="152"/>
      <c r="SVE63" s="153"/>
      <c r="SVF63" s="154"/>
      <c r="SVG63" s="150"/>
      <c r="SVH63" s="151"/>
      <c r="SVI63" s="152"/>
      <c r="SVJ63" s="152"/>
      <c r="SVK63" s="153"/>
      <c r="SVL63" s="154"/>
      <c r="SVM63" s="150"/>
      <c r="SVN63" s="151"/>
      <c r="SVO63" s="152"/>
      <c r="SVP63" s="152"/>
      <c r="SVQ63" s="153"/>
      <c r="SVR63" s="154"/>
      <c r="SVS63" s="150"/>
      <c r="SVT63" s="151"/>
      <c r="SVU63" s="152"/>
      <c r="SVV63" s="152"/>
      <c r="SVW63" s="153"/>
      <c r="SVX63" s="154"/>
      <c r="SVY63" s="150"/>
      <c r="SVZ63" s="151"/>
      <c r="SWA63" s="152"/>
      <c r="SWB63" s="152"/>
      <c r="SWC63" s="153"/>
      <c r="SWD63" s="154"/>
      <c r="SWE63" s="150"/>
      <c r="SWF63" s="151"/>
      <c r="SWG63" s="152"/>
      <c r="SWH63" s="152"/>
      <c r="SWI63" s="153"/>
      <c r="SWJ63" s="154"/>
      <c r="SWK63" s="150"/>
      <c r="SWL63" s="151"/>
      <c r="SWM63" s="152"/>
      <c r="SWN63" s="152"/>
      <c r="SWO63" s="153"/>
      <c r="SWP63" s="154"/>
      <c r="SWQ63" s="150"/>
      <c r="SWR63" s="151"/>
      <c r="SWS63" s="152"/>
      <c r="SWT63" s="152"/>
      <c r="SWU63" s="153"/>
      <c r="SWV63" s="154"/>
      <c r="SWW63" s="150"/>
      <c r="SWX63" s="151"/>
      <c r="SWY63" s="152"/>
      <c r="SWZ63" s="152"/>
      <c r="SXA63" s="153"/>
      <c r="SXB63" s="154"/>
      <c r="SXC63" s="150"/>
      <c r="SXD63" s="151"/>
      <c r="SXE63" s="152"/>
      <c r="SXF63" s="152"/>
      <c r="SXG63" s="153"/>
      <c r="SXH63" s="154"/>
      <c r="SXI63" s="150"/>
      <c r="SXJ63" s="151"/>
      <c r="SXK63" s="152"/>
      <c r="SXL63" s="152"/>
      <c r="SXM63" s="153"/>
      <c r="SXN63" s="154"/>
      <c r="SXO63" s="150"/>
      <c r="SXP63" s="151"/>
      <c r="SXQ63" s="152"/>
      <c r="SXR63" s="152"/>
      <c r="SXS63" s="153"/>
      <c r="SXT63" s="154"/>
      <c r="SXU63" s="150"/>
      <c r="SXV63" s="151"/>
      <c r="SXW63" s="152"/>
      <c r="SXX63" s="152"/>
      <c r="SXY63" s="153"/>
      <c r="SXZ63" s="154"/>
      <c r="SYA63" s="150"/>
      <c r="SYB63" s="151"/>
      <c r="SYC63" s="152"/>
      <c r="SYD63" s="152"/>
      <c r="SYE63" s="153"/>
      <c r="SYF63" s="154"/>
      <c r="SYG63" s="150"/>
      <c r="SYH63" s="151"/>
      <c r="SYI63" s="152"/>
      <c r="SYJ63" s="152"/>
      <c r="SYK63" s="153"/>
      <c r="SYL63" s="154"/>
      <c r="SYM63" s="150"/>
      <c r="SYN63" s="151"/>
      <c r="SYO63" s="152"/>
      <c r="SYP63" s="152"/>
      <c r="SYQ63" s="153"/>
      <c r="SYR63" s="154"/>
      <c r="SYS63" s="150"/>
      <c r="SYT63" s="151"/>
      <c r="SYU63" s="152"/>
      <c r="SYV63" s="152"/>
      <c r="SYW63" s="153"/>
      <c r="SYX63" s="154"/>
      <c r="SYY63" s="150"/>
      <c r="SYZ63" s="151"/>
      <c r="SZA63" s="152"/>
      <c r="SZB63" s="152"/>
      <c r="SZC63" s="153"/>
      <c r="SZD63" s="154"/>
      <c r="SZE63" s="150"/>
      <c r="SZF63" s="151"/>
      <c r="SZG63" s="152"/>
      <c r="SZH63" s="152"/>
      <c r="SZI63" s="153"/>
      <c r="SZJ63" s="154"/>
      <c r="SZK63" s="150"/>
      <c r="SZL63" s="151"/>
      <c r="SZM63" s="152"/>
      <c r="SZN63" s="152"/>
      <c r="SZO63" s="153"/>
      <c r="SZP63" s="154"/>
      <c r="SZQ63" s="150"/>
      <c r="SZR63" s="151"/>
      <c r="SZS63" s="152"/>
      <c r="SZT63" s="152"/>
      <c r="SZU63" s="153"/>
      <c r="SZV63" s="154"/>
      <c r="SZW63" s="150"/>
      <c r="SZX63" s="151"/>
      <c r="SZY63" s="152"/>
      <c r="SZZ63" s="152"/>
      <c r="TAA63" s="153"/>
      <c r="TAB63" s="154"/>
      <c r="TAC63" s="150"/>
      <c r="TAD63" s="151"/>
      <c r="TAE63" s="152"/>
      <c r="TAF63" s="152"/>
      <c r="TAG63" s="153"/>
      <c r="TAH63" s="154"/>
      <c r="TAI63" s="150"/>
      <c r="TAJ63" s="151"/>
      <c r="TAK63" s="152"/>
      <c r="TAL63" s="152"/>
      <c r="TAM63" s="153"/>
      <c r="TAN63" s="154"/>
      <c r="TAO63" s="150"/>
      <c r="TAP63" s="151"/>
      <c r="TAQ63" s="152"/>
      <c r="TAR63" s="152"/>
      <c r="TAS63" s="153"/>
      <c r="TAT63" s="154"/>
      <c r="TAU63" s="150"/>
      <c r="TAV63" s="151"/>
      <c r="TAW63" s="152"/>
      <c r="TAX63" s="152"/>
      <c r="TAY63" s="153"/>
      <c r="TAZ63" s="154"/>
      <c r="TBA63" s="150"/>
      <c r="TBB63" s="151"/>
      <c r="TBC63" s="152"/>
      <c r="TBD63" s="152"/>
      <c r="TBE63" s="153"/>
      <c r="TBF63" s="154"/>
      <c r="TBG63" s="150"/>
      <c r="TBH63" s="151"/>
      <c r="TBI63" s="152"/>
      <c r="TBJ63" s="152"/>
      <c r="TBK63" s="153"/>
      <c r="TBL63" s="154"/>
      <c r="TBM63" s="150"/>
      <c r="TBN63" s="151"/>
      <c r="TBO63" s="152"/>
      <c r="TBP63" s="152"/>
      <c r="TBQ63" s="153"/>
      <c r="TBR63" s="154"/>
      <c r="TBS63" s="150"/>
      <c r="TBT63" s="151"/>
      <c r="TBU63" s="152"/>
      <c r="TBV63" s="152"/>
      <c r="TBW63" s="153"/>
      <c r="TBX63" s="154"/>
      <c r="TBY63" s="150"/>
      <c r="TBZ63" s="151"/>
      <c r="TCA63" s="152"/>
      <c r="TCB63" s="152"/>
      <c r="TCC63" s="153"/>
      <c r="TCD63" s="154"/>
      <c r="TCE63" s="150"/>
      <c r="TCF63" s="151"/>
      <c r="TCG63" s="152"/>
      <c r="TCH63" s="152"/>
      <c r="TCI63" s="153"/>
      <c r="TCJ63" s="154"/>
      <c r="TCK63" s="150"/>
      <c r="TCL63" s="151"/>
      <c r="TCM63" s="152"/>
      <c r="TCN63" s="152"/>
      <c r="TCO63" s="153"/>
      <c r="TCP63" s="154"/>
      <c r="TCQ63" s="150"/>
      <c r="TCR63" s="151"/>
      <c r="TCS63" s="152"/>
      <c r="TCT63" s="152"/>
      <c r="TCU63" s="153"/>
      <c r="TCV63" s="154"/>
      <c r="TCW63" s="150"/>
      <c r="TCX63" s="151"/>
      <c r="TCY63" s="152"/>
      <c r="TCZ63" s="152"/>
      <c r="TDA63" s="153"/>
      <c r="TDB63" s="154"/>
      <c r="TDC63" s="150"/>
      <c r="TDD63" s="151"/>
      <c r="TDE63" s="152"/>
      <c r="TDF63" s="152"/>
      <c r="TDG63" s="153"/>
      <c r="TDH63" s="154"/>
      <c r="TDI63" s="150"/>
      <c r="TDJ63" s="151"/>
      <c r="TDK63" s="152"/>
      <c r="TDL63" s="152"/>
      <c r="TDM63" s="153"/>
      <c r="TDN63" s="154"/>
      <c r="TDO63" s="150"/>
      <c r="TDP63" s="151"/>
      <c r="TDQ63" s="152"/>
      <c r="TDR63" s="152"/>
      <c r="TDS63" s="153"/>
      <c r="TDT63" s="154"/>
      <c r="TDU63" s="150"/>
      <c r="TDV63" s="151"/>
      <c r="TDW63" s="152"/>
      <c r="TDX63" s="152"/>
      <c r="TDY63" s="153"/>
      <c r="TDZ63" s="154"/>
      <c r="TEA63" s="150"/>
      <c r="TEB63" s="151"/>
      <c r="TEC63" s="152"/>
      <c r="TED63" s="152"/>
      <c r="TEE63" s="153"/>
      <c r="TEF63" s="154"/>
      <c r="TEG63" s="150"/>
      <c r="TEH63" s="151"/>
      <c r="TEI63" s="152"/>
      <c r="TEJ63" s="152"/>
      <c r="TEK63" s="153"/>
      <c r="TEL63" s="154"/>
      <c r="TEM63" s="150"/>
      <c r="TEN63" s="151"/>
      <c r="TEO63" s="152"/>
      <c r="TEP63" s="152"/>
      <c r="TEQ63" s="153"/>
      <c r="TER63" s="154"/>
      <c r="TES63" s="150"/>
      <c r="TET63" s="151"/>
      <c r="TEU63" s="152"/>
      <c r="TEV63" s="152"/>
      <c r="TEW63" s="153"/>
      <c r="TEX63" s="154"/>
      <c r="TEY63" s="150"/>
      <c r="TEZ63" s="151"/>
      <c r="TFA63" s="152"/>
      <c r="TFB63" s="152"/>
      <c r="TFC63" s="153"/>
      <c r="TFD63" s="154"/>
      <c r="TFE63" s="150"/>
      <c r="TFF63" s="151"/>
      <c r="TFG63" s="152"/>
      <c r="TFH63" s="152"/>
      <c r="TFI63" s="153"/>
      <c r="TFJ63" s="154"/>
      <c r="TFK63" s="150"/>
      <c r="TFL63" s="151"/>
      <c r="TFM63" s="152"/>
      <c r="TFN63" s="152"/>
      <c r="TFO63" s="153"/>
      <c r="TFP63" s="154"/>
      <c r="TFQ63" s="150"/>
      <c r="TFR63" s="151"/>
      <c r="TFS63" s="152"/>
      <c r="TFT63" s="152"/>
      <c r="TFU63" s="153"/>
      <c r="TFV63" s="154"/>
      <c r="TFW63" s="150"/>
      <c r="TFX63" s="151"/>
      <c r="TFY63" s="152"/>
      <c r="TFZ63" s="152"/>
      <c r="TGA63" s="153"/>
      <c r="TGB63" s="154"/>
      <c r="TGC63" s="150"/>
      <c r="TGD63" s="151"/>
      <c r="TGE63" s="152"/>
      <c r="TGF63" s="152"/>
      <c r="TGG63" s="153"/>
      <c r="TGH63" s="154"/>
      <c r="TGI63" s="150"/>
      <c r="TGJ63" s="151"/>
      <c r="TGK63" s="152"/>
      <c r="TGL63" s="152"/>
      <c r="TGM63" s="153"/>
      <c r="TGN63" s="154"/>
      <c r="TGO63" s="150"/>
      <c r="TGP63" s="151"/>
      <c r="TGQ63" s="152"/>
      <c r="TGR63" s="152"/>
      <c r="TGS63" s="153"/>
      <c r="TGT63" s="154"/>
      <c r="TGU63" s="150"/>
      <c r="TGV63" s="151"/>
      <c r="TGW63" s="152"/>
      <c r="TGX63" s="152"/>
      <c r="TGY63" s="153"/>
      <c r="TGZ63" s="154"/>
      <c r="THA63" s="150"/>
      <c r="THB63" s="151"/>
      <c r="THC63" s="152"/>
      <c r="THD63" s="152"/>
      <c r="THE63" s="153"/>
      <c r="THF63" s="154"/>
      <c r="THG63" s="150"/>
      <c r="THH63" s="151"/>
      <c r="THI63" s="152"/>
      <c r="THJ63" s="152"/>
      <c r="THK63" s="153"/>
      <c r="THL63" s="154"/>
      <c r="THM63" s="150"/>
      <c r="THN63" s="151"/>
      <c r="THO63" s="152"/>
      <c r="THP63" s="152"/>
      <c r="THQ63" s="153"/>
      <c r="THR63" s="154"/>
      <c r="THS63" s="150"/>
      <c r="THT63" s="151"/>
      <c r="THU63" s="152"/>
      <c r="THV63" s="152"/>
      <c r="THW63" s="153"/>
      <c r="THX63" s="154"/>
      <c r="THY63" s="150"/>
      <c r="THZ63" s="151"/>
      <c r="TIA63" s="152"/>
      <c r="TIB63" s="152"/>
      <c r="TIC63" s="153"/>
      <c r="TID63" s="154"/>
      <c r="TIE63" s="150"/>
      <c r="TIF63" s="151"/>
      <c r="TIG63" s="152"/>
      <c r="TIH63" s="152"/>
      <c r="TII63" s="153"/>
      <c r="TIJ63" s="154"/>
      <c r="TIK63" s="150"/>
      <c r="TIL63" s="151"/>
      <c r="TIM63" s="152"/>
      <c r="TIN63" s="152"/>
      <c r="TIO63" s="153"/>
      <c r="TIP63" s="154"/>
      <c r="TIQ63" s="150"/>
      <c r="TIR63" s="151"/>
      <c r="TIS63" s="152"/>
      <c r="TIT63" s="152"/>
      <c r="TIU63" s="153"/>
      <c r="TIV63" s="154"/>
      <c r="TIW63" s="150"/>
      <c r="TIX63" s="151"/>
      <c r="TIY63" s="152"/>
      <c r="TIZ63" s="152"/>
      <c r="TJA63" s="153"/>
      <c r="TJB63" s="154"/>
      <c r="TJC63" s="150"/>
      <c r="TJD63" s="151"/>
      <c r="TJE63" s="152"/>
      <c r="TJF63" s="152"/>
      <c r="TJG63" s="153"/>
      <c r="TJH63" s="154"/>
      <c r="TJI63" s="150"/>
      <c r="TJJ63" s="151"/>
      <c r="TJK63" s="152"/>
      <c r="TJL63" s="152"/>
      <c r="TJM63" s="153"/>
      <c r="TJN63" s="154"/>
      <c r="TJO63" s="150"/>
      <c r="TJP63" s="151"/>
      <c r="TJQ63" s="152"/>
      <c r="TJR63" s="152"/>
      <c r="TJS63" s="153"/>
      <c r="TJT63" s="154"/>
      <c r="TJU63" s="150"/>
      <c r="TJV63" s="151"/>
      <c r="TJW63" s="152"/>
      <c r="TJX63" s="152"/>
      <c r="TJY63" s="153"/>
      <c r="TJZ63" s="154"/>
      <c r="TKA63" s="150"/>
      <c r="TKB63" s="151"/>
      <c r="TKC63" s="152"/>
      <c r="TKD63" s="152"/>
      <c r="TKE63" s="153"/>
      <c r="TKF63" s="154"/>
      <c r="TKG63" s="150"/>
      <c r="TKH63" s="151"/>
      <c r="TKI63" s="152"/>
      <c r="TKJ63" s="152"/>
      <c r="TKK63" s="153"/>
      <c r="TKL63" s="154"/>
      <c r="TKM63" s="150"/>
      <c r="TKN63" s="151"/>
      <c r="TKO63" s="152"/>
      <c r="TKP63" s="152"/>
      <c r="TKQ63" s="153"/>
      <c r="TKR63" s="154"/>
      <c r="TKS63" s="150"/>
      <c r="TKT63" s="151"/>
      <c r="TKU63" s="152"/>
      <c r="TKV63" s="152"/>
      <c r="TKW63" s="153"/>
      <c r="TKX63" s="154"/>
      <c r="TKY63" s="150"/>
      <c r="TKZ63" s="151"/>
      <c r="TLA63" s="152"/>
      <c r="TLB63" s="152"/>
      <c r="TLC63" s="153"/>
      <c r="TLD63" s="154"/>
      <c r="TLE63" s="150"/>
      <c r="TLF63" s="151"/>
      <c r="TLG63" s="152"/>
      <c r="TLH63" s="152"/>
      <c r="TLI63" s="153"/>
      <c r="TLJ63" s="154"/>
      <c r="TLK63" s="150"/>
      <c r="TLL63" s="151"/>
      <c r="TLM63" s="152"/>
      <c r="TLN63" s="152"/>
      <c r="TLO63" s="153"/>
      <c r="TLP63" s="154"/>
      <c r="TLQ63" s="150"/>
      <c r="TLR63" s="151"/>
      <c r="TLS63" s="152"/>
      <c r="TLT63" s="152"/>
      <c r="TLU63" s="153"/>
      <c r="TLV63" s="154"/>
      <c r="TLW63" s="150"/>
      <c r="TLX63" s="151"/>
      <c r="TLY63" s="152"/>
      <c r="TLZ63" s="152"/>
      <c r="TMA63" s="153"/>
      <c r="TMB63" s="154"/>
      <c r="TMC63" s="150"/>
      <c r="TMD63" s="151"/>
      <c r="TME63" s="152"/>
      <c r="TMF63" s="152"/>
      <c r="TMG63" s="153"/>
      <c r="TMH63" s="154"/>
      <c r="TMI63" s="150"/>
      <c r="TMJ63" s="151"/>
      <c r="TMK63" s="152"/>
      <c r="TML63" s="152"/>
      <c r="TMM63" s="153"/>
      <c r="TMN63" s="154"/>
      <c r="TMO63" s="150"/>
      <c r="TMP63" s="151"/>
      <c r="TMQ63" s="152"/>
      <c r="TMR63" s="152"/>
      <c r="TMS63" s="153"/>
      <c r="TMT63" s="154"/>
      <c r="TMU63" s="150"/>
      <c r="TMV63" s="151"/>
      <c r="TMW63" s="152"/>
      <c r="TMX63" s="152"/>
      <c r="TMY63" s="153"/>
      <c r="TMZ63" s="154"/>
      <c r="TNA63" s="150"/>
      <c r="TNB63" s="151"/>
      <c r="TNC63" s="152"/>
      <c r="TND63" s="152"/>
      <c r="TNE63" s="153"/>
      <c r="TNF63" s="154"/>
      <c r="TNG63" s="150"/>
      <c r="TNH63" s="151"/>
      <c r="TNI63" s="152"/>
      <c r="TNJ63" s="152"/>
      <c r="TNK63" s="153"/>
      <c r="TNL63" s="154"/>
      <c r="TNM63" s="150"/>
      <c r="TNN63" s="151"/>
      <c r="TNO63" s="152"/>
      <c r="TNP63" s="152"/>
      <c r="TNQ63" s="153"/>
      <c r="TNR63" s="154"/>
      <c r="TNS63" s="150"/>
      <c r="TNT63" s="151"/>
      <c r="TNU63" s="152"/>
      <c r="TNV63" s="152"/>
      <c r="TNW63" s="153"/>
      <c r="TNX63" s="154"/>
      <c r="TNY63" s="150"/>
      <c r="TNZ63" s="151"/>
      <c r="TOA63" s="152"/>
      <c r="TOB63" s="152"/>
      <c r="TOC63" s="153"/>
      <c r="TOD63" s="154"/>
      <c r="TOE63" s="150"/>
      <c r="TOF63" s="151"/>
      <c r="TOG63" s="152"/>
      <c r="TOH63" s="152"/>
      <c r="TOI63" s="153"/>
      <c r="TOJ63" s="154"/>
      <c r="TOK63" s="150"/>
      <c r="TOL63" s="151"/>
      <c r="TOM63" s="152"/>
      <c r="TON63" s="152"/>
      <c r="TOO63" s="153"/>
      <c r="TOP63" s="154"/>
      <c r="TOQ63" s="150"/>
      <c r="TOR63" s="151"/>
      <c r="TOS63" s="152"/>
      <c r="TOT63" s="152"/>
      <c r="TOU63" s="153"/>
      <c r="TOV63" s="154"/>
      <c r="TOW63" s="150"/>
      <c r="TOX63" s="151"/>
      <c r="TOY63" s="152"/>
      <c r="TOZ63" s="152"/>
      <c r="TPA63" s="153"/>
      <c r="TPB63" s="154"/>
      <c r="TPC63" s="150"/>
      <c r="TPD63" s="151"/>
      <c r="TPE63" s="152"/>
      <c r="TPF63" s="152"/>
      <c r="TPG63" s="153"/>
      <c r="TPH63" s="154"/>
      <c r="TPI63" s="150"/>
      <c r="TPJ63" s="151"/>
      <c r="TPK63" s="152"/>
      <c r="TPL63" s="152"/>
      <c r="TPM63" s="153"/>
      <c r="TPN63" s="154"/>
      <c r="TPO63" s="150"/>
      <c r="TPP63" s="151"/>
      <c r="TPQ63" s="152"/>
      <c r="TPR63" s="152"/>
      <c r="TPS63" s="153"/>
      <c r="TPT63" s="154"/>
      <c r="TPU63" s="150"/>
      <c r="TPV63" s="151"/>
      <c r="TPW63" s="152"/>
      <c r="TPX63" s="152"/>
      <c r="TPY63" s="153"/>
      <c r="TPZ63" s="154"/>
      <c r="TQA63" s="150"/>
      <c r="TQB63" s="151"/>
      <c r="TQC63" s="152"/>
      <c r="TQD63" s="152"/>
      <c r="TQE63" s="153"/>
      <c r="TQF63" s="154"/>
      <c r="TQG63" s="150"/>
      <c r="TQH63" s="151"/>
      <c r="TQI63" s="152"/>
      <c r="TQJ63" s="152"/>
      <c r="TQK63" s="153"/>
      <c r="TQL63" s="154"/>
      <c r="TQM63" s="150"/>
      <c r="TQN63" s="151"/>
      <c r="TQO63" s="152"/>
      <c r="TQP63" s="152"/>
      <c r="TQQ63" s="153"/>
      <c r="TQR63" s="154"/>
      <c r="TQS63" s="150"/>
      <c r="TQT63" s="151"/>
      <c r="TQU63" s="152"/>
      <c r="TQV63" s="152"/>
      <c r="TQW63" s="153"/>
      <c r="TQX63" s="154"/>
      <c r="TQY63" s="150"/>
      <c r="TQZ63" s="151"/>
      <c r="TRA63" s="152"/>
      <c r="TRB63" s="152"/>
      <c r="TRC63" s="153"/>
      <c r="TRD63" s="154"/>
      <c r="TRE63" s="150"/>
      <c r="TRF63" s="151"/>
      <c r="TRG63" s="152"/>
      <c r="TRH63" s="152"/>
      <c r="TRI63" s="153"/>
      <c r="TRJ63" s="154"/>
      <c r="TRK63" s="150"/>
      <c r="TRL63" s="151"/>
      <c r="TRM63" s="152"/>
      <c r="TRN63" s="152"/>
      <c r="TRO63" s="153"/>
      <c r="TRP63" s="154"/>
      <c r="TRQ63" s="150"/>
      <c r="TRR63" s="151"/>
      <c r="TRS63" s="152"/>
      <c r="TRT63" s="152"/>
      <c r="TRU63" s="153"/>
      <c r="TRV63" s="154"/>
      <c r="TRW63" s="150"/>
      <c r="TRX63" s="151"/>
      <c r="TRY63" s="152"/>
      <c r="TRZ63" s="152"/>
      <c r="TSA63" s="153"/>
      <c r="TSB63" s="154"/>
      <c r="TSC63" s="150"/>
      <c r="TSD63" s="151"/>
      <c r="TSE63" s="152"/>
      <c r="TSF63" s="152"/>
      <c r="TSG63" s="153"/>
      <c r="TSH63" s="154"/>
      <c r="TSI63" s="150"/>
      <c r="TSJ63" s="151"/>
      <c r="TSK63" s="152"/>
      <c r="TSL63" s="152"/>
      <c r="TSM63" s="153"/>
      <c r="TSN63" s="154"/>
      <c r="TSO63" s="150"/>
      <c r="TSP63" s="151"/>
      <c r="TSQ63" s="152"/>
      <c r="TSR63" s="152"/>
      <c r="TSS63" s="153"/>
      <c r="TST63" s="154"/>
      <c r="TSU63" s="150"/>
      <c r="TSV63" s="151"/>
      <c r="TSW63" s="152"/>
      <c r="TSX63" s="152"/>
      <c r="TSY63" s="153"/>
      <c r="TSZ63" s="154"/>
      <c r="TTA63" s="150"/>
      <c r="TTB63" s="151"/>
      <c r="TTC63" s="152"/>
      <c r="TTD63" s="152"/>
      <c r="TTE63" s="153"/>
      <c r="TTF63" s="154"/>
      <c r="TTG63" s="150"/>
      <c r="TTH63" s="151"/>
      <c r="TTI63" s="152"/>
      <c r="TTJ63" s="152"/>
      <c r="TTK63" s="153"/>
      <c r="TTL63" s="154"/>
      <c r="TTM63" s="150"/>
      <c r="TTN63" s="151"/>
      <c r="TTO63" s="152"/>
      <c r="TTP63" s="152"/>
      <c r="TTQ63" s="153"/>
      <c r="TTR63" s="154"/>
      <c r="TTS63" s="150"/>
      <c r="TTT63" s="151"/>
      <c r="TTU63" s="152"/>
      <c r="TTV63" s="152"/>
      <c r="TTW63" s="153"/>
      <c r="TTX63" s="154"/>
      <c r="TTY63" s="150"/>
      <c r="TTZ63" s="151"/>
      <c r="TUA63" s="152"/>
      <c r="TUB63" s="152"/>
      <c r="TUC63" s="153"/>
      <c r="TUD63" s="154"/>
      <c r="TUE63" s="150"/>
      <c r="TUF63" s="151"/>
      <c r="TUG63" s="152"/>
      <c r="TUH63" s="152"/>
      <c r="TUI63" s="153"/>
      <c r="TUJ63" s="154"/>
      <c r="TUK63" s="150"/>
      <c r="TUL63" s="151"/>
      <c r="TUM63" s="152"/>
      <c r="TUN63" s="152"/>
      <c r="TUO63" s="153"/>
      <c r="TUP63" s="154"/>
      <c r="TUQ63" s="150"/>
      <c r="TUR63" s="151"/>
      <c r="TUS63" s="152"/>
      <c r="TUT63" s="152"/>
      <c r="TUU63" s="153"/>
      <c r="TUV63" s="154"/>
      <c r="TUW63" s="150"/>
      <c r="TUX63" s="151"/>
      <c r="TUY63" s="152"/>
      <c r="TUZ63" s="152"/>
      <c r="TVA63" s="153"/>
      <c r="TVB63" s="154"/>
      <c r="TVC63" s="150"/>
      <c r="TVD63" s="151"/>
      <c r="TVE63" s="152"/>
      <c r="TVF63" s="152"/>
      <c r="TVG63" s="153"/>
      <c r="TVH63" s="154"/>
      <c r="TVI63" s="150"/>
      <c r="TVJ63" s="151"/>
      <c r="TVK63" s="152"/>
      <c r="TVL63" s="152"/>
      <c r="TVM63" s="153"/>
      <c r="TVN63" s="154"/>
      <c r="TVO63" s="150"/>
      <c r="TVP63" s="151"/>
      <c r="TVQ63" s="152"/>
      <c r="TVR63" s="152"/>
      <c r="TVS63" s="153"/>
      <c r="TVT63" s="154"/>
      <c r="TVU63" s="150"/>
      <c r="TVV63" s="151"/>
      <c r="TVW63" s="152"/>
      <c r="TVX63" s="152"/>
      <c r="TVY63" s="153"/>
      <c r="TVZ63" s="154"/>
      <c r="TWA63" s="150"/>
      <c r="TWB63" s="151"/>
      <c r="TWC63" s="152"/>
      <c r="TWD63" s="152"/>
      <c r="TWE63" s="153"/>
      <c r="TWF63" s="154"/>
      <c r="TWG63" s="150"/>
      <c r="TWH63" s="151"/>
      <c r="TWI63" s="152"/>
      <c r="TWJ63" s="152"/>
      <c r="TWK63" s="153"/>
      <c r="TWL63" s="154"/>
      <c r="TWM63" s="150"/>
      <c r="TWN63" s="151"/>
      <c r="TWO63" s="152"/>
      <c r="TWP63" s="152"/>
      <c r="TWQ63" s="153"/>
      <c r="TWR63" s="154"/>
      <c r="TWS63" s="150"/>
      <c r="TWT63" s="151"/>
      <c r="TWU63" s="152"/>
      <c r="TWV63" s="152"/>
      <c r="TWW63" s="153"/>
      <c r="TWX63" s="154"/>
      <c r="TWY63" s="150"/>
      <c r="TWZ63" s="151"/>
      <c r="TXA63" s="152"/>
      <c r="TXB63" s="152"/>
      <c r="TXC63" s="153"/>
      <c r="TXD63" s="154"/>
      <c r="TXE63" s="150"/>
      <c r="TXF63" s="151"/>
      <c r="TXG63" s="152"/>
      <c r="TXH63" s="152"/>
      <c r="TXI63" s="153"/>
      <c r="TXJ63" s="154"/>
      <c r="TXK63" s="150"/>
      <c r="TXL63" s="151"/>
      <c r="TXM63" s="152"/>
      <c r="TXN63" s="152"/>
      <c r="TXO63" s="153"/>
      <c r="TXP63" s="154"/>
      <c r="TXQ63" s="150"/>
      <c r="TXR63" s="151"/>
      <c r="TXS63" s="152"/>
      <c r="TXT63" s="152"/>
      <c r="TXU63" s="153"/>
      <c r="TXV63" s="154"/>
      <c r="TXW63" s="150"/>
      <c r="TXX63" s="151"/>
      <c r="TXY63" s="152"/>
      <c r="TXZ63" s="152"/>
      <c r="TYA63" s="153"/>
      <c r="TYB63" s="154"/>
      <c r="TYC63" s="150"/>
      <c r="TYD63" s="151"/>
      <c r="TYE63" s="152"/>
      <c r="TYF63" s="152"/>
      <c r="TYG63" s="153"/>
      <c r="TYH63" s="154"/>
      <c r="TYI63" s="150"/>
      <c r="TYJ63" s="151"/>
      <c r="TYK63" s="152"/>
      <c r="TYL63" s="152"/>
      <c r="TYM63" s="153"/>
      <c r="TYN63" s="154"/>
      <c r="TYO63" s="150"/>
      <c r="TYP63" s="151"/>
      <c r="TYQ63" s="152"/>
      <c r="TYR63" s="152"/>
      <c r="TYS63" s="153"/>
      <c r="TYT63" s="154"/>
      <c r="TYU63" s="150"/>
      <c r="TYV63" s="151"/>
      <c r="TYW63" s="152"/>
      <c r="TYX63" s="152"/>
      <c r="TYY63" s="153"/>
      <c r="TYZ63" s="154"/>
      <c r="TZA63" s="150"/>
      <c r="TZB63" s="151"/>
      <c r="TZC63" s="152"/>
      <c r="TZD63" s="152"/>
      <c r="TZE63" s="153"/>
      <c r="TZF63" s="154"/>
      <c r="TZG63" s="150"/>
      <c r="TZH63" s="151"/>
      <c r="TZI63" s="152"/>
      <c r="TZJ63" s="152"/>
      <c r="TZK63" s="153"/>
      <c r="TZL63" s="154"/>
      <c r="TZM63" s="150"/>
      <c r="TZN63" s="151"/>
      <c r="TZO63" s="152"/>
      <c r="TZP63" s="152"/>
      <c r="TZQ63" s="153"/>
      <c r="TZR63" s="154"/>
      <c r="TZS63" s="150"/>
      <c r="TZT63" s="151"/>
      <c r="TZU63" s="152"/>
      <c r="TZV63" s="152"/>
      <c r="TZW63" s="153"/>
      <c r="TZX63" s="154"/>
      <c r="TZY63" s="150"/>
      <c r="TZZ63" s="151"/>
      <c r="UAA63" s="152"/>
      <c r="UAB63" s="152"/>
      <c r="UAC63" s="153"/>
      <c r="UAD63" s="154"/>
      <c r="UAE63" s="150"/>
      <c r="UAF63" s="151"/>
      <c r="UAG63" s="152"/>
      <c r="UAH63" s="152"/>
      <c r="UAI63" s="153"/>
      <c r="UAJ63" s="154"/>
      <c r="UAK63" s="150"/>
      <c r="UAL63" s="151"/>
      <c r="UAM63" s="152"/>
      <c r="UAN63" s="152"/>
      <c r="UAO63" s="153"/>
      <c r="UAP63" s="154"/>
      <c r="UAQ63" s="150"/>
      <c r="UAR63" s="151"/>
      <c r="UAS63" s="152"/>
      <c r="UAT63" s="152"/>
      <c r="UAU63" s="153"/>
      <c r="UAV63" s="154"/>
      <c r="UAW63" s="150"/>
      <c r="UAX63" s="151"/>
      <c r="UAY63" s="152"/>
      <c r="UAZ63" s="152"/>
      <c r="UBA63" s="153"/>
      <c r="UBB63" s="154"/>
      <c r="UBC63" s="150"/>
      <c r="UBD63" s="151"/>
      <c r="UBE63" s="152"/>
      <c r="UBF63" s="152"/>
      <c r="UBG63" s="153"/>
      <c r="UBH63" s="154"/>
      <c r="UBI63" s="150"/>
      <c r="UBJ63" s="151"/>
      <c r="UBK63" s="152"/>
      <c r="UBL63" s="152"/>
      <c r="UBM63" s="153"/>
      <c r="UBN63" s="154"/>
      <c r="UBO63" s="150"/>
      <c r="UBP63" s="151"/>
      <c r="UBQ63" s="152"/>
      <c r="UBR63" s="152"/>
      <c r="UBS63" s="153"/>
      <c r="UBT63" s="154"/>
      <c r="UBU63" s="150"/>
      <c r="UBV63" s="151"/>
      <c r="UBW63" s="152"/>
      <c r="UBX63" s="152"/>
      <c r="UBY63" s="153"/>
      <c r="UBZ63" s="154"/>
      <c r="UCA63" s="150"/>
      <c r="UCB63" s="151"/>
      <c r="UCC63" s="152"/>
      <c r="UCD63" s="152"/>
      <c r="UCE63" s="153"/>
      <c r="UCF63" s="154"/>
      <c r="UCG63" s="150"/>
      <c r="UCH63" s="151"/>
      <c r="UCI63" s="152"/>
      <c r="UCJ63" s="152"/>
      <c r="UCK63" s="153"/>
      <c r="UCL63" s="154"/>
      <c r="UCM63" s="150"/>
      <c r="UCN63" s="151"/>
      <c r="UCO63" s="152"/>
      <c r="UCP63" s="152"/>
      <c r="UCQ63" s="153"/>
      <c r="UCR63" s="154"/>
      <c r="UCS63" s="150"/>
      <c r="UCT63" s="151"/>
      <c r="UCU63" s="152"/>
      <c r="UCV63" s="152"/>
      <c r="UCW63" s="153"/>
      <c r="UCX63" s="154"/>
      <c r="UCY63" s="150"/>
      <c r="UCZ63" s="151"/>
      <c r="UDA63" s="152"/>
      <c r="UDB63" s="152"/>
      <c r="UDC63" s="153"/>
      <c r="UDD63" s="154"/>
      <c r="UDE63" s="150"/>
      <c r="UDF63" s="151"/>
      <c r="UDG63" s="152"/>
      <c r="UDH63" s="152"/>
      <c r="UDI63" s="153"/>
      <c r="UDJ63" s="154"/>
      <c r="UDK63" s="150"/>
      <c r="UDL63" s="151"/>
      <c r="UDM63" s="152"/>
      <c r="UDN63" s="152"/>
      <c r="UDO63" s="153"/>
      <c r="UDP63" s="154"/>
      <c r="UDQ63" s="150"/>
      <c r="UDR63" s="151"/>
      <c r="UDS63" s="152"/>
      <c r="UDT63" s="152"/>
      <c r="UDU63" s="153"/>
      <c r="UDV63" s="154"/>
      <c r="UDW63" s="150"/>
      <c r="UDX63" s="151"/>
      <c r="UDY63" s="152"/>
      <c r="UDZ63" s="152"/>
      <c r="UEA63" s="153"/>
      <c r="UEB63" s="154"/>
      <c r="UEC63" s="150"/>
      <c r="UED63" s="151"/>
      <c r="UEE63" s="152"/>
      <c r="UEF63" s="152"/>
      <c r="UEG63" s="153"/>
      <c r="UEH63" s="154"/>
      <c r="UEI63" s="150"/>
      <c r="UEJ63" s="151"/>
      <c r="UEK63" s="152"/>
      <c r="UEL63" s="152"/>
      <c r="UEM63" s="153"/>
      <c r="UEN63" s="154"/>
      <c r="UEO63" s="150"/>
      <c r="UEP63" s="151"/>
      <c r="UEQ63" s="152"/>
      <c r="UER63" s="152"/>
      <c r="UES63" s="153"/>
      <c r="UET63" s="154"/>
      <c r="UEU63" s="150"/>
      <c r="UEV63" s="151"/>
      <c r="UEW63" s="152"/>
      <c r="UEX63" s="152"/>
      <c r="UEY63" s="153"/>
      <c r="UEZ63" s="154"/>
      <c r="UFA63" s="150"/>
      <c r="UFB63" s="151"/>
      <c r="UFC63" s="152"/>
      <c r="UFD63" s="152"/>
      <c r="UFE63" s="153"/>
      <c r="UFF63" s="154"/>
      <c r="UFG63" s="150"/>
      <c r="UFH63" s="151"/>
      <c r="UFI63" s="152"/>
      <c r="UFJ63" s="152"/>
      <c r="UFK63" s="153"/>
      <c r="UFL63" s="154"/>
      <c r="UFM63" s="150"/>
      <c r="UFN63" s="151"/>
      <c r="UFO63" s="152"/>
      <c r="UFP63" s="152"/>
      <c r="UFQ63" s="153"/>
      <c r="UFR63" s="154"/>
      <c r="UFS63" s="150"/>
      <c r="UFT63" s="151"/>
      <c r="UFU63" s="152"/>
      <c r="UFV63" s="152"/>
      <c r="UFW63" s="153"/>
      <c r="UFX63" s="154"/>
      <c r="UFY63" s="150"/>
      <c r="UFZ63" s="151"/>
      <c r="UGA63" s="152"/>
      <c r="UGB63" s="152"/>
      <c r="UGC63" s="153"/>
      <c r="UGD63" s="154"/>
      <c r="UGE63" s="150"/>
      <c r="UGF63" s="151"/>
      <c r="UGG63" s="152"/>
      <c r="UGH63" s="152"/>
      <c r="UGI63" s="153"/>
      <c r="UGJ63" s="154"/>
      <c r="UGK63" s="150"/>
      <c r="UGL63" s="151"/>
      <c r="UGM63" s="152"/>
      <c r="UGN63" s="152"/>
      <c r="UGO63" s="153"/>
      <c r="UGP63" s="154"/>
      <c r="UGQ63" s="150"/>
      <c r="UGR63" s="151"/>
      <c r="UGS63" s="152"/>
      <c r="UGT63" s="152"/>
      <c r="UGU63" s="153"/>
      <c r="UGV63" s="154"/>
      <c r="UGW63" s="150"/>
      <c r="UGX63" s="151"/>
      <c r="UGY63" s="152"/>
      <c r="UGZ63" s="152"/>
      <c r="UHA63" s="153"/>
      <c r="UHB63" s="154"/>
      <c r="UHC63" s="150"/>
      <c r="UHD63" s="151"/>
      <c r="UHE63" s="152"/>
      <c r="UHF63" s="152"/>
      <c r="UHG63" s="153"/>
      <c r="UHH63" s="154"/>
      <c r="UHI63" s="150"/>
      <c r="UHJ63" s="151"/>
      <c r="UHK63" s="152"/>
      <c r="UHL63" s="152"/>
      <c r="UHM63" s="153"/>
      <c r="UHN63" s="154"/>
      <c r="UHO63" s="150"/>
      <c r="UHP63" s="151"/>
      <c r="UHQ63" s="152"/>
      <c r="UHR63" s="152"/>
      <c r="UHS63" s="153"/>
      <c r="UHT63" s="154"/>
      <c r="UHU63" s="150"/>
      <c r="UHV63" s="151"/>
      <c r="UHW63" s="152"/>
      <c r="UHX63" s="152"/>
      <c r="UHY63" s="153"/>
      <c r="UHZ63" s="154"/>
      <c r="UIA63" s="150"/>
      <c r="UIB63" s="151"/>
      <c r="UIC63" s="152"/>
      <c r="UID63" s="152"/>
      <c r="UIE63" s="153"/>
      <c r="UIF63" s="154"/>
      <c r="UIG63" s="150"/>
      <c r="UIH63" s="151"/>
      <c r="UII63" s="152"/>
      <c r="UIJ63" s="152"/>
      <c r="UIK63" s="153"/>
      <c r="UIL63" s="154"/>
      <c r="UIM63" s="150"/>
      <c r="UIN63" s="151"/>
      <c r="UIO63" s="152"/>
      <c r="UIP63" s="152"/>
      <c r="UIQ63" s="153"/>
      <c r="UIR63" s="154"/>
      <c r="UIS63" s="150"/>
      <c r="UIT63" s="151"/>
      <c r="UIU63" s="152"/>
      <c r="UIV63" s="152"/>
      <c r="UIW63" s="153"/>
      <c r="UIX63" s="154"/>
      <c r="UIY63" s="150"/>
      <c r="UIZ63" s="151"/>
      <c r="UJA63" s="152"/>
      <c r="UJB63" s="152"/>
      <c r="UJC63" s="153"/>
      <c r="UJD63" s="154"/>
      <c r="UJE63" s="150"/>
      <c r="UJF63" s="151"/>
      <c r="UJG63" s="152"/>
      <c r="UJH63" s="152"/>
      <c r="UJI63" s="153"/>
      <c r="UJJ63" s="154"/>
      <c r="UJK63" s="150"/>
      <c r="UJL63" s="151"/>
      <c r="UJM63" s="152"/>
      <c r="UJN63" s="152"/>
      <c r="UJO63" s="153"/>
      <c r="UJP63" s="154"/>
      <c r="UJQ63" s="150"/>
      <c r="UJR63" s="151"/>
      <c r="UJS63" s="152"/>
      <c r="UJT63" s="152"/>
      <c r="UJU63" s="153"/>
      <c r="UJV63" s="154"/>
      <c r="UJW63" s="150"/>
      <c r="UJX63" s="151"/>
      <c r="UJY63" s="152"/>
      <c r="UJZ63" s="152"/>
      <c r="UKA63" s="153"/>
      <c r="UKB63" s="154"/>
      <c r="UKC63" s="150"/>
      <c r="UKD63" s="151"/>
      <c r="UKE63" s="152"/>
      <c r="UKF63" s="152"/>
      <c r="UKG63" s="153"/>
      <c r="UKH63" s="154"/>
      <c r="UKI63" s="150"/>
      <c r="UKJ63" s="151"/>
      <c r="UKK63" s="152"/>
      <c r="UKL63" s="152"/>
      <c r="UKM63" s="153"/>
      <c r="UKN63" s="154"/>
      <c r="UKO63" s="150"/>
      <c r="UKP63" s="151"/>
      <c r="UKQ63" s="152"/>
      <c r="UKR63" s="152"/>
      <c r="UKS63" s="153"/>
      <c r="UKT63" s="154"/>
      <c r="UKU63" s="150"/>
      <c r="UKV63" s="151"/>
      <c r="UKW63" s="152"/>
      <c r="UKX63" s="152"/>
      <c r="UKY63" s="153"/>
      <c r="UKZ63" s="154"/>
      <c r="ULA63" s="150"/>
      <c r="ULB63" s="151"/>
      <c r="ULC63" s="152"/>
      <c r="ULD63" s="152"/>
      <c r="ULE63" s="153"/>
      <c r="ULF63" s="154"/>
      <c r="ULG63" s="150"/>
      <c r="ULH63" s="151"/>
      <c r="ULI63" s="152"/>
      <c r="ULJ63" s="152"/>
      <c r="ULK63" s="153"/>
      <c r="ULL63" s="154"/>
      <c r="ULM63" s="150"/>
      <c r="ULN63" s="151"/>
      <c r="ULO63" s="152"/>
      <c r="ULP63" s="152"/>
      <c r="ULQ63" s="153"/>
      <c r="ULR63" s="154"/>
      <c r="ULS63" s="150"/>
      <c r="ULT63" s="151"/>
      <c r="ULU63" s="152"/>
      <c r="ULV63" s="152"/>
      <c r="ULW63" s="153"/>
      <c r="ULX63" s="154"/>
      <c r="ULY63" s="150"/>
      <c r="ULZ63" s="151"/>
      <c r="UMA63" s="152"/>
      <c r="UMB63" s="152"/>
      <c r="UMC63" s="153"/>
      <c r="UMD63" s="154"/>
      <c r="UME63" s="150"/>
      <c r="UMF63" s="151"/>
      <c r="UMG63" s="152"/>
      <c r="UMH63" s="152"/>
      <c r="UMI63" s="153"/>
      <c r="UMJ63" s="154"/>
      <c r="UMK63" s="150"/>
      <c r="UML63" s="151"/>
      <c r="UMM63" s="152"/>
      <c r="UMN63" s="152"/>
      <c r="UMO63" s="153"/>
      <c r="UMP63" s="154"/>
      <c r="UMQ63" s="150"/>
      <c r="UMR63" s="151"/>
      <c r="UMS63" s="152"/>
      <c r="UMT63" s="152"/>
      <c r="UMU63" s="153"/>
      <c r="UMV63" s="154"/>
      <c r="UMW63" s="150"/>
      <c r="UMX63" s="151"/>
      <c r="UMY63" s="152"/>
      <c r="UMZ63" s="152"/>
      <c r="UNA63" s="153"/>
      <c r="UNB63" s="154"/>
      <c r="UNC63" s="150"/>
      <c r="UND63" s="151"/>
      <c r="UNE63" s="152"/>
      <c r="UNF63" s="152"/>
      <c r="UNG63" s="153"/>
      <c r="UNH63" s="154"/>
      <c r="UNI63" s="150"/>
      <c r="UNJ63" s="151"/>
      <c r="UNK63" s="152"/>
      <c r="UNL63" s="152"/>
      <c r="UNM63" s="153"/>
      <c r="UNN63" s="154"/>
      <c r="UNO63" s="150"/>
      <c r="UNP63" s="151"/>
      <c r="UNQ63" s="152"/>
      <c r="UNR63" s="152"/>
      <c r="UNS63" s="153"/>
      <c r="UNT63" s="154"/>
      <c r="UNU63" s="150"/>
      <c r="UNV63" s="151"/>
      <c r="UNW63" s="152"/>
      <c r="UNX63" s="152"/>
      <c r="UNY63" s="153"/>
      <c r="UNZ63" s="154"/>
      <c r="UOA63" s="150"/>
      <c r="UOB63" s="151"/>
      <c r="UOC63" s="152"/>
      <c r="UOD63" s="152"/>
      <c r="UOE63" s="153"/>
      <c r="UOF63" s="154"/>
      <c r="UOG63" s="150"/>
      <c r="UOH63" s="151"/>
      <c r="UOI63" s="152"/>
      <c r="UOJ63" s="152"/>
      <c r="UOK63" s="153"/>
      <c r="UOL63" s="154"/>
      <c r="UOM63" s="150"/>
      <c r="UON63" s="151"/>
      <c r="UOO63" s="152"/>
      <c r="UOP63" s="152"/>
      <c r="UOQ63" s="153"/>
      <c r="UOR63" s="154"/>
      <c r="UOS63" s="150"/>
      <c r="UOT63" s="151"/>
      <c r="UOU63" s="152"/>
      <c r="UOV63" s="152"/>
      <c r="UOW63" s="153"/>
      <c r="UOX63" s="154"/>
      <c r="UOY63" s="150"/>
      <c r="UOZ63" s="151"/>
      <c r="UPA63" s="152"/>
      <c r="UPB63" s="152"/>
      <c r="UPC63" s="153"/>
      <c r="UPD63" s="154"/>
      <c r="UPE63" s="150"/>
      <c r="UPF63" s="151"/>
      <c r="UPG63" s="152"/>
      <c r="UPH63" s="152"/>
      <c r="UPI63" s="153"/>
      <c r="UPJ63" s="154"/>
      <c r="UPK63" s="150"/>
      <c r="UPL63" s="151"/>
      <c r="UPM63" s="152"/>
      <c r="UPN63" s="152"/>
      <c r="UPO63" s="153"/>
      <c r="UPP63" s="154"/>
      <c r="UPQ63" s="150"/>
      <c r="UPR63" s="151"/>
      <c r="UPS63" s="152"/>
      <c r="UPT63" s="152"/>
      <c r="UPU63" s="153"/>
      <c r="UPV63" s="154"/>
      <c r="UPW63" s="150"/>
      <c r="UPX63" s="151"/>
      <c r="UPY63" s="152"/>
      <c r="UPZ63" s="152"/>
      <c r="UQA63" s="153"/>
      <c r="UQB63" s="154"/>
      <c r="UQC63" s="150"/>
      <c r="UQD63" s="151"/>
      <c r="UQE63" s="152"/>
      <c r="UQF63" s="152"/>
      <c r="UQG63" s="153"/>
      <c r="UQH63" s="154"/>
      <c r="UQI63" s="150"/>
      <c r="UQJ63" s="151"/>
      <c r="UQK63" s="152"/>
      <c r="UQL63" s="152"/>
      <c r="UQM63" s="153"/>
      <c r="UQN63" s="154"/>
      <c r="UQO63" s="150"/>
      <c r="UQP63" s="151"/>
      <c r="UQQ63" s="152"/>
      <c r="UQR63" s="152"/>
      <c r="UQS63" s="153"/>
      <c r="UQT63" s="154"/>
      <c r="UQU63" s="150"/>
      <c r="UQV63" s="151"/>
      <c r="UQW63" s="152"/>
      <c r="UQX63" s="152"/>
      <c r="UQY63" s="153"/>
      <c r="UQZ63" s="154"/>
      <c r="URA63" s="150"/>
      <c r="URB63" s="151"/>
      <c r="URC63" s="152"/>
      <c r="URD63" s="152"/>
      <c r="URE63" s="153"/>
      <c r="URF63" s="154"/>
      <c r="URG63" s="150"/>
      <c r="URH63" s="151"/>
      <c r="URI63" s="152"/>
      <c r="URJ63" s="152"/>
      <c r="URK63" s="153"/>
      <c r="URL63" s="154"/>
      <c r="URM63" s="150"/>
      <c r="URN63" s="151"/>
      <c r="URO63" s="152"/>
      <c r="URP63" s="152"/>
      <c r="URQ63" s="153"/>
      <c r="URR63" s="154"/>
      <c r="URS63" s="150"/>
      <c r="URT63" s="151"/>
      <c r="URU63" s="152"/>
      <c r="URV63" s="152"/>
      <c r="URW63" s="153"/>
      <c r="URX63" s="154"/>
      <c r="URY63" s="150"/>
      <c r="URZ63" s="151"/>
      <c r="USA63" s="152"/>
      <c r="USB63" s="152"/>
      <c r="USC63" s="153"/>
      <c r="USD63" s="154"/>
      <c r="USE63" s="150"/>
      <c r="USF63" s="151"/>
      <c r="USG63" s="152"/>
      <c r="USH63" s="152"/>
      <c r="USI63" s="153"/>
      <c r="USJ63" s="154"/>
      <c r="USK63" s="150"/>
      <c r="USL63" s="151"/>
      <c r="USM63" s="152"/>
      <c r="USN63" s="152"/>
      <c r="USO63" s="153"/>
      <c r="USP63" s="154"/>
      <c r="USQ63" s="150"/>
      <c r="USR63" s="151"/>
      <c r="USS63" s="152"/>
      <c r="UST63" s="152"/>
      <c r="USU63" s="153"/>
      <c r="USV63" s="154"/>
      <c r="USW63" s="150"/>
      <c r="USX63" s="151"/>
      <c r="USY63" s="152"/>
      <c r="USZ63" s="152"/>
      <c r="UTA63" s="153"/>
      <c r="UTB63" s="154"/>
      <c r="UTC63" s="150"/>
      <c r="UTD63" s="151"/>
      <c r="UTE63" s="152"/>
      <c r="UTF63" s="152"/>
      <c r="UTG63" s="153"/>
      <c r="UTH63" s="154"/>
      <c r="UTI63" s="150"/>
      <c r="UTJ63" s="151"/>
      <c r="UTK63" s="152"/>
      <c r="UTL63" s="152"/>
      <c r="UTM63" s="153"/>
      <c r="UTN63" s="154"/>
      <c r="UTO63" s="150"/>
      <c r="UTP63" s="151"/>
      <c r="UTQ63" s="152"/>
      <c r="UTR63" s="152"/>
      <c r="UTS63" s="153"/>
      <c r="UTT63" s="154"/>
      <c r="UTU63" s="150"/>
      <c r="UTV63" s="151"/>
      <c r="UTW63" s="152"/>
      <c r="UTX63" s="152"/>
      <c r="UTY63" s="153"/>
      <c r="UTZ63" s="154"/>
      <c r="UUA63" s="150"/>
      <c r="UUB63" s="151"/>
      <c r="UUC63" s="152"/>
      <c r="UUD63" s="152"/>
      <c r="UUE63" s="153"/>
      <c r="UUF63" s="154"/>
      <c r="UUG63" s="150"/>
      <c r="UUH63" s="151"/>
      <c r="UUI63" s="152"/>
      <c r="UUJ63" s="152"/>
      <c r="UUK63" s="153"/>
      <c r="UUL63" s="154"/>
      <c r="UUM63" s="150"/>
      <c r="UUN63" s="151"/>
      <c r="UUO63" s="152"/>
      <c r="UUP63" s="152"/>
      <c r="UUQ63" s="153"/>
      <c r="UUR63" s="154"/>
      <c r="UUS63" s="150"/>
      <c r="UUT63" s="151"/>
      <c r="UUU63" s="152"/>
      <c r="UUV63" s="152"/>
      <c r="UUW63" s="153"/>
      <c r="UUX63" s="154"/>
      <c r="UUY63" s="150"/>
      <c r="UUZ63" s="151"/>
      <c r="UVA63" s="152"/>
      <c r="UVB63" s="152"/>
      <c r="UVC63" s="153"/>
      <c r="UVD63" s="154"/>
      <c r="UVE63" s="150"/>
      <c r="UVF63" s="151"/>
      <c r="UVG63" s="152"/>
      <c r="UVH63" s="152"/>
      <c r="UVI63" s="153"/>
      <c r="UVJ63" s="154"/>
      <c r="UVK63" s="150"/>
      <c r="UVL63" s="151"/>
      <c r="UVM63" s="152"/>
      <c r="UVN63" s="152"/>
      <c r="UVO63" s="153"/>
      <c r="UVP63" s="154"/>
      <c r="UVQ63" s="150"/>
      <c r="UVR63" s="151"/>
      <c r="UVS63" s="152"/>
      <c r="UVT63" s="152"/>
      <c r="UVU63" s="153"/>
      <c r="UVV63" s="154"/>
      <c r="UVW63" s="150"/>
      <c r="UVX63" s="151"/>
      <c r="UVY63" s="152"/>
      <c r="UVZ63" s="152"/>
      <c r="UWA63" s="153"/>
      <c r="UWB63" s="154"/>
      <c r="UWC63" s="150"/>
      <c r="UWD63" s="151"/>
      <c r="UWE63" s="152"/>
      <c r="UWF63" s="152"/>
      <c r="UWG63" s="153"/>
      <c r="UWH63" s="154"/>
      <c r="UWI63" s="150"/>
      <c r="UWJ63" s="151"/>
      <c r="UWK63" s="152"/>
      <c r="UWL63" s="152"/>
      <c r="UWM63" s="153"/>
      <c r="UWN63" s="154"/>
      <c r="UWO63" s="150"/>
      <c r="UWP63" s="151"/>
      <c r="UWQ63" s="152"/>
      <c r="UWR63" s="152"/>
      <c r="UWS63" s="153"/>
      <c r="UWT63" s="154"/>
      <c r="UWU63" s="150"/>
      <c r="UWV63" s="151"/>
      <c r="UWW63" s="152"/>
      <c r="UWX63" s="152"/>
      <c r="UWY63" s="153"/>
      <c r="UWZ63" s="154"/>
      <c r="UXA63" s="150"/>
      <c r="UXB63" s="151"/>
      <c r="UXC63" s="152"/>
      <c r="UXD63" s="152"/>
      <c r="UXE63" s="153"/>
      <c r="UXF63" s="154"/>
      <c r="UXG63" s="150"/>
      <c r="UXH63" s="151"/>
      <c r="UXI63" s="152"/>
      <c r="UXJ63" s="152"/>
      <c r="UXK63" s="153"/>
      <c r="UXL63" s="154"/>
      <c r="UXM63" s="150"/>
      <c r="UXN63" s="151"/>
      <c r="UXO63" s="152"/>
      <c r="UXP63" s="152"/>
      <c r="UXQ63" s="153"/>
      <c r="UXR63" s="154"/>
      <c r="UXS63" s="150"/>
      <c r="UXT63" s="151"/>
      <c r="UXU63" s="152"/>
      <c r="UXV63" s="152"/>
      <c r="UXW63" s="153"/>
      <c r="UXX63" s="154"/>
      <c r="UXY63" s="150"/>
      <c r="UXZ63" s="151"/>
      <c r="UYA63" s="152"/>
      <c r="UYB63" s="152"/>
      <c r="UYC63" s="153"/>
      <c r="UYD63" s="154"/>
      <c r="UYE63" s="150"/>
      <c r="UYF63" s="151"/>
      <c r="UYG63" s="152"/>
      <c r="UYH63" s="152"/>
      <c r="UYI63" s="153"/>
      <c r="UYJ63" s="154"/>
      <c r="UYK63" s="150"/>
      <c r="UYL63" s="151"/>
      <c r="UYM63" s="152"/>
      <c r="UYN63" s="152"/>
      <c r="UYO63" s="153"/>
      <c r="UYP63" s="154"/>
      <c r="UYQ63" s="150"/>
      <c r="UYR63" s="151"/>
      <c r="UYS63" s="152"/>
      <c r="UYT63" s="152"/>
      <c r="UYU63" s="153"/>
      <c r="UYV63" s="154"/>
      <c r="UYW63" s="150"/>
      <c r="UYX63" s="151"/>
      <c r="UYY63" s="152"/>
      <c r="UYZ63" s="152"/>
      <c r="UZA63" s="153"/>
      <c r="UZB63" s="154"/>
      <c r="UZC63" s="150"/>
      <c r="UZD63" s="151"/>
      <c r="UZE63" s="152"/>
      <c r="UZF63" s="152"/>
      <c r="UZG63" s="153"/>
      <c r="UZH63" s="154"/>
      <c r="UZI63" s="150"/>
      <c r="UZJ63" s="151"/>
      <c r="UZK63" s="152"/>
      <c r="UZL63" s="152"/>
      <c r="UZM63" s="153"/>
      <c r="UZN63" s="154"/>
      <c r="UZO63" s="150"/>
      <c r="UZP63" s="151"/>
      <c r="UZQ63" s="152"/>
      <c r="UZR63" s="152"/>
      <c r="UZS63" s="153"/>
      <c r="UZT63" s="154"/>
      <c r="UZU63" s="150"/>
      <c r="UZV63" s="151"/>
      <c r="UZW63" s="152"/>
      <c r="UZX63" s="152"/>
      <c r="UZY63" s="153"/>
      <c r="UZZ63" s="154"/>
      <c r="VAA63" s="150"/>
      <c r="VAB63" s="151"/>
      <c r="VAC63" s="152"/>
      <c r="VAD63" s="152"/>
      <c r="VAE63" s="153"/>
      <c r="VAF63" s="154"/>
      <c r="VAG63" s="150"/>
      <c r="VAH63" s="151"/>
      <c r="VAI63" s="152"/>
      <c r="VAJ63" s="152"/>
      <c r="VAK63" s="153"/>
      <c r="VAL63" s="154"/>
      <c r="VAM63" s="150"/>
      <c r="VAN63" s="151"/>
      <c r="VAO63" s="152"/>
      <c r="VAP63" s="152"/>
      <c r="VAQ63" s="153"/>
      <c r="VAR63" s="154"/>
      <c r="VAS63" s="150"/>
      <c r="VAT63" s="151"/>
      <c r="VAU63" s="152"/>
      <c r="VAV63" s="152"/>
      <c r="VAW63" s="153"/>
      <c r="VAX63" s="154"/>
      <c r="VAY63" s="150"/>
      <c r="VAZ63" s="151"/>
      <c r="VBA63" s="152"/>
      <c r="VBB63" s="152"/>
      <c r="VBC63" s="153"/>
      <c r="VBD63" s="154"/>
      <c r="VBE63" s="150"/>
      <c r="VBF63" s="151"/>
      <c r="VBG63" s="152"/>
      <c r="VBH63" s="152"/>
      <c r="VBI63" s="153"/>
      <c r="VBJ63" s="154"/>
      <c r="VBK63" s="150"/>
      <c r="VBL63" s="151"/>
      <c r="VBM63" s="152"/>
      <c r="VBN63" s="152"/>
      <c r="VBO63" s="153"/>
      <c r="VBP63" s="154"/>
      <c r="VBQ63" s="150"/>
      <c r="VBR63" s="151"/>
      <c r="VBS63" s="152"/>
      <c r="VBT63" s="152"/>
      <c r="VBU63" s="153"/>
      <c r="VBV63" s="154"/>
      <c r="VBW63" s="150"/>
      <c r="VBX63" s="151"/>
      <c r="VBY63" s="152"/>
      <c r="VBZ63" s="152"/>
      <c r="VCA63" s="153"/>
      <c r="VCB63" s="154"/>
      <c r="VCC63" s="150"/>
      <c r="VCD63" s="151"/>
      <c r="VCE63" s="152"/>
      <c r="VCF63" s="152"/>
      <c r="VCG63" s="153"/>
      <c r="VCH63" s="154"/>
      <c r="VCI63" s="150"/>
      <c r="VCJ63" s="151"/>
      <c r="VCK63" s="152"/>
      <c r="VCL63" s="152"/>
      <c r="VCM63" s="153"/>
      <c r="VCN63" s="154"/>
      <c r="VCO63" s="150"/>
      <c r="VCP63" s="151"/>
      <c r="VCQ63" s="152"/>
      <c r="VCR63" s="152"/>
      <c r="VCS63" s="153"/>
      <c r="VCT63" s="154"/>
      <c r="VCU63" s="150"/>
      <c r="VCV63" s="151"/>
      <c r="VCW63" s="152"/>
      <c r="VCX63" s="152"/>
      <c r="VCY63" s="153"/>
      <c r="VCZ63" s="154"/>
      <c r="VDA63" s="150"/>
      <c r="VDB63" s="151"/>
      <c r="VDC63" s="152"/>
      <c r="VDD63" s="152"/>
      <c r="VDE63" s="153"/>
      <c r="VDF63" s="154"/>
      <c r="VDG63" s="150"/>
      <c r="VDH63" s="151"/>
      <c r="VDI63" s="152"/>
      <c r="VDJ63" s="152"/>
      <c r="VDK63" s="153"/>
      <c r="VDL63" s="154"/>
      <c r="VDM63" s="150"/>
      <c r="VDN63" s="151"/>
      <c r="VDO63" s="152"/>
      <c r="VDP63" s="152"/>
      <c r="VDQ63" s="153"/>
      <c r="VDR63" s="154"/>
      <c r="VDS63" s="150"/>
      <c r="VDT63" s="151"/>
      <c r="VDU63" s="152"/>
      <c r="VDV63" s="152"/>
      <c r="VDW63" s="153"/>
      <c r="VDX63" s="154"/>
      <c r="VDY63" s="150"/>
      <c r="VDZ63" s="151"/>
      <c r="VEA63" s="152"/>
      <c r="VEB63" s="152"/>
      <c r="VEC63" s="153"/>
      <c r="VED63" s="154"/>
      <c r="VEE63" s="150"/>
      <c r="VEF63" s="151"/>
      <c r="VEG63" s="152"/>
      <c r="VEH63" s="152"/>
      <c r="VEI63" s="153"/>
      <c r="VEJ63" s="154"/>
      <c r="VEK63" s="150"/>
      <c r="VEL63" s="151"/>
      <c r="VEM63" s="152"/>
      <c r="VEN63" s="152"/>
      <c r="VEO63" s="153"/>
      <c r="VEP63" s="154"/>
      <c r="VEQ63" s="150"/>
      <c r="VER63" s="151"/>
      <c r="VES63" s="152"/>
      <c r="VET63" s="152"/>
      <c r="VEU63" s="153"/>
      <c r="VEV63" s="154"/>
      <c r="VEW63" s="150"/>
      <c r="VEX63" s="151"/>
      <c r="VEY63" s="152"/>
      <c r="VEZ63" s="152"/>
      <c r="VFA63" s="153"/>
      <c r="VFB63" s="154"/>
      <c r="VFC63" s="150"/>
      <c r="VFD63" s="151"/>
      <c r="VFE63" s="152"/>
      <c r="VFF63" s="152"/>
      <c r="VFG63" s="153"/>
      <c r="VFH63" s="154"/>
      <c r="VFI63" s="150"/>
      <c r="VFJ63" s="151"/>
      <c r="VFK63" s="152"/>
      <c r="VFL63" s="152"/>
      <c r="VFM63" s="153"/>
      <c r="VFN63" s="154"/>
      <c r="VFO63" s="150"/>
      <c r="VFP63" s="151"/>
      <c r="VFQ63" s="152"/>
      <c r="VFR63" s="152"/>
      <c r="VFS63" s="153"/>
      <c r="VFT63" s="154"/>
      <c r="VFU63" s="150"/>
      <c r="VFV63" s="151"/>
      <c r="VFW63" s="152"/>
      <c r="VFX63" s="152"/>
      <c r="VFY63" s="153"/>
      <c r="VFZ63" s="154"/>
      <c r="VGA63" s="150"/>
      <c r="VGB63" s="151"/>
      <c r="VGC63" s="152"/>
      <c r="VGD63" s="152"/>
      <c r="VGE63" s="153"/>
      <c r="VGF63" s="154"/>
      <c r="VGG63" s="150"/>
      <c r="VGH63" s="151"/>
      <c r="VGI63" s="152"/>
      <c r="VGJ63" s="152"/>
      <c r="VGK63" s="153"/>
      <c r="VGL63" s="154"/>
      <c r="VGM63" s="150"/>
      <c r="VGN63" s="151"/>
      <c r="VGO63" s="152"/>
      <c r="VGP63" s="152"/>
      <c r="VGQ63" s="153"/>
      <c r="VGR63" s="154"/>
      <c r="VGS63" s="150"/>
      <c r="VGT63" s="151"/>
      <c r="VGU63" s="152"/>
      <c r="VGV63" s="152"/>
      <c r="VGW63" s="153"/>
      <c r="VGX63" s="154"/>
      <c r="VGY63" s="150"/>
      <c r="VGZ63" s="151"/>
      <c r="VHA63" s="152"/>
      <c r="VHB63" s="152"/>
      <c r="VHC63" s="153"/>
      <c r="VHD63" s="154"/>
      <c r="VHE63" s="150"/>
      <c r="VHF63" s="151"/>
      <c r="VHG63" s="152"/>
      <c r="VHH63" s="152"/>
      <c r="VHI63" s="153"/>
      <c r="VHJ63" s="154"/>
      <c r="VHK63" s="150"/>
      <c r="VHL63" s="151"/>
      <c r="VHM63" s="152"/>
      <c r="VHN63" s="152"/>
      <c r="VHO63" s="153"/>
      <c r="VHP63" s="154"/>
      <c r="VHQ63" s="150"/>
      <c r="VHR63" s="151"/>
      <c r="VHS63" s="152"/>
      <c r="VHT63" s="152"/>
      <c r="VHU63" s="153"/>
      <c r="VHV63" s="154"/>
      <c r="VHW63" s="150"/>
      <c r="VHX63" s="151"/>
      <c r="VHY63" s="152"/>
      <c r="VHZ63" s="152"/>
      <c r="VIA63" s="153"/>
      <c r="VIB63" s="154"/>
      <c r="VIC63" s="150"/>
      <c r="VID63" s="151"/>
      <c r="VIE63" s="152"/>
      <c r="VIF63" s="152"/>
      <c r="VIG63" s="153"/>
      <c r="VIH63" s="154"/>
      <c r="VII63" s="150"/>
      <c r="VIJ63" s="151"/>
      <c r="VIK63" s="152"/>
      <c r="VIL63" s="152"/>
      <c r="VIM63" s="153"/>
      <c r="VIN63" s="154"/>
      <c r="VIO63" s="150"/>
      <c r="VIP63" s="151"/>
      <c r="VIQ63" s="152"/>
      <c r="VIR63" s="152"/>
      <c r="VIS63" s="153"/>
      <c r="VIT63" s="154"/>
      <c r="VIU63" s="150"/>
      <c r="VIV63" s="151"/>
      <c r="VIW63" s="152"/>
      <c r="VIX63" s="152"/>
      <c r="VIY63" s="153"/>
      <c r="VIZ63" s="154"/>
      <c r="VJA63" s="150"/>
      <c r="VJB63" s="151"/>
      <c r="VJC63" s="152"/>
      <c r="VJD63" s="152"/>
      <c r="VJE63" s="153"/>
      <c r="VJF63" s="154"/>
      <c r="VJG63" s="150"/>
      <c r="VJH63" s="151"/>
      <c r="VJI63" s="152"/>
      <c r="VJJ63" s="152"/>
      <c r="VJK63" s="153"/>
      <c r="VJL63" s="154"/>
      <c r="VJM63" s="150"/>
      <c r="VJN63" s="151"/>
      <c r="VJO63" s="152"/>
      <c r="VJP63" s="152"/>
      <c r="VJQ63" s="153"/>
      <c r="VJR63" s="154"/>
      <c r="VJS63" s="150"/>
      <c r="VJT63" s="151"/>
      <c r="VJU63" s="152"/>
      <c r="VJV63" s="152"/>
      <c r="VJW63" s="153"/>
      <c r="VJX63" s="154"/>
      <c r="VJY63" s="150"/>
      <c r="VJZ63" s="151"/>
      <c r="VKA63" s="152"/>
      <c r="VKB63" s="152"/>
      <c r="VKC63" s="153"/>
      <c r="VKD63" s="154"/>
      <c r="VKE63" s="150"/>
      <c r="VKF63" s="151"/>
      <c r="VKG63" s="152"/>
      <c r="VKH63" s="152"/>
      <c r="VKI63" s="153"/>
      <c r="VKJ63" s="154"/>
      <c r="VKK63" s="150"/>
      <c r="VKL63" s="151"/>
      <c r="VKM63" s="152"/>
      <c r="VKN63" s="152"/>
      <c r="VKO63" s="153"/>
      <c r="VKP63" s="154"/>
      <c r="VKQ63" s="150"/>
      <c r="VKR63" s="151"/>
      <c r="VKS63" s="152"/>
      <c r="VKT63" s="152"/>
      <c r="VKU63" s="153"/>
      <c r="VKV63" s="154"/>
      <c r="VKW63" s="150"/>
      <c r="VKX63" s="151"/>
      <c r="VKY63" s="152"/>
      <c r="VKZ63" s="152"/>
      <c r="VLA63" s="153"/>
      <c r="VLB63" s="154"/>
      <c r="VLC63" s="150"/>
      <c r="VLD63" s="151"/>
      <c r="VLE63" s="152"/>
      <c r="VLF63" s="152"/>
      <c r="VLG63" s="153"/>
      <c r="VLH63" s="154"/>
      <c r="VLI63" s="150"/>
      <c r="VLJ63" s="151"/>
      <c r="VLK63" s="152"/>
      <c r="VLL63" s="152"/>
      <c r="VLM63" s="153"/>
      <c r="VLN63" s="154"/>
      <c r="VLO63" s="150"/>
      <c r="VLP63" s="151"/>
      <c r="VLQ63" s="152"/>
      <c r="VLR63" s="152"/>
      <c r="VLS63" s="153"/>
      <c r="VLT63" s="154"/>
      <c r="VLU63" s="150"/>
      <c r="VLV63" s="151"/>
      <c r="VLW63" s="152"/>
      <c r="VLX63" s="152"/>
      <c r="VLY63" s="153"/>
      <c r="VLZ63" s="154"/>
      <c r="VMA63" s="150"/>
      <c r="VMB63" s="151"/>
      <c r="VMC63" s="152"/>
      <c r="VMD63" s="152"/>
      <c r="VME63" s="153"/>
      <c r="VMF63" s="154"/>
      <c r="VMG63" s="150"/>
      <c r="VMH63" s="151"/>
      <c r="VMI63" s="152"/>
      <c r="VMJ63" s="152"/>
      <c r="VMK63" s="153"/>
      <c r="VML63" s="154"/>
      <c r="VMM63" s="150"/>
      <c r="VMN63" s="151"/>
      <c r="VMO63" s="152"/>
      <c r="VMP63" s="152"/>
      <c r="VMQ63" s="153"/>
      <c r="VMR63" s="154"/>
      <c r="VMS63" s="150"/>
      <c r="VMT63" s="151"/>
      <c r="VMU63" s="152"/>
      <c r="VMV63" s="152"/>
      <c r="VMW63" s="153"/>
      <c r="VMX63" s="154"/>
      <c r="VMY63" s="150"/>
      <c r="VMZ63" s="151"/>
      <c r="VNA63" s="152"/>
      <c r="VNB63" s="152"/>
      <c r="VNC63" s="153"/>
      <c r="VND63" s="154"/>
      <c r="VNE63" s="150"/>
      <c r="VNF63" s="151"/>
      <c r="VNG63" s="152"/>
      <c r="VNH63" s="152"/>
      <c r="VNI63" s="153"/>
      <c r="VNJ63" s="154"/>
      <c r="VNK63" s="150"/>
      <c r="VNL63" s="151"/>
      <c r="VNM63" s="152"/>
      <c r="VNN63" s="152"/>
      <c r="VNO63" s="153"/>
      <c r="VNP63" s="154"/>
      <c r="VNQ63" s="150"/>
      <c r="VNR63" s="151"/>
      <c r="VNS63" s="152"/>
      <c r="VNT63" s="152"/>
      <c r="VNU63" s="153"/>
      <c r="VNV63" s="154"/>
      <c r="VNW63" s="150"/>
      <c r="VNX63" s="151"/>
      <c r="VNY63" s="152"/>
      <c r="VNZ63" s="152"/>
      <c r="VOA63" s="153"/>
      <c r="VOB63" s="154"/>
      <c r="VOC63" s="150"/>
      <c r="VOD63" s="151"/>
      <c r="VOE63" s="152"/>
      <c r="VOF63" s="152"/>
      <c r="VOG63" s="153"/>
      <c r="VOH63" s="154"/>
      <c r="VOI63" s="150"/>
      <c r="VOJ63" s="151"/>
      <c r="VOK63" s="152"/>
      <c r="VOL63" s="152"/>
      <c r="VOM63" s="153"/>
      <c r="VON63" s="154"/>
      <c r="VOO63" s="150"/>
      <c r="VOP63" s="151"/>
      <c r="VOQ63" s="152"/>
      <c r="VOR63" s="152"/>
      <c r="VOS63" s="153"/>
      <c r="VOT63" s="154"/>
      <c r="VOU63" s="150"/>
      <c r="VOV63" s="151"/>
      <c r="VOW63" s="152"/>
      <c r="VOX63" s="152"/>
      <c r="VOY63" s="153"/>
      <c r="VOZ63" s="154"/>
      <c r="VPA63" s="150"/>
      <c r="VPB63" s="151"/>
      <c r="VPC63" s="152"/>
      <c r="VPD63" s="152"/>
      <c r="VPE63" s="153"/>
      <c r="VPF63" s="154"/>
      <c r="VPG63" s="150"/>
      <c r="VPH63" s="151"/>
      <c r="VPI63" s="152"/>
      <c r="VPJ63" s="152"/>
      <c r="VPK63" s="153"/>
      <c r="VPL63" s="154"/>
      <c r="VPM63" s="150"/>
      <c r="VPN63" s="151"/>
      <c r="VPO63" s="152"/>
      <c r="VPP63" s="152"/>
      <c r="VPQ63" s="153"/>
      <c r="VPR63" s="154"/>
      <c r="VPS63" s="150"/>
      <c r="VPT63" s="151"/>
      <c r="VPU63" s="152"/>
      <c r="VPV63" s="152"/>
      <c r="VPW63" s="153"/>
      <c r="VPX63" s="154"/>
      <c r="VPY63" s="150"/>
      <c r="VPZ63" s="151"/>
      <c r="VQA63" s="152"/>
      <c r="VQB63" s="152"/>
      <c r="VQC63" s="153"/>
      <c r="VQD63" s="154"/>
      <c r="VQE63" s="150"/>
      <c r="VQF63" s="151"/>
      <c r="VQG63" s="152"/>
      <c r="VQH63" s="152"/>
      <c r="VQI63" s="153"/>
      <c r="VQJ63" s="154"/>
      <c r="VQK63" s="150"/>
      <c r="VQL63" s="151"/>
      <c r="VQM63" s="152"/>
      <c r="VQN63" s="152"/>
      <c r="VQO63" s="153"/>
      <c r="VQP63" s="154"/>
      <c r="VQQ63" s="150"/>
      <c r="VQR63" s="151"/>
      <c r="VQS63" s="152"/>
      <c r="VQT63" s="152"/>
      <c r="VQU63" s="153"/>
      <c r="VQV63" s="154"/>
      <c r="VQW63" s="150"/>
      <c r="VQX63" s="151"/>
      <c r="VQY63" s="152"/>
      <c r="VQZ63" s="152"/>
      <c r="VRA63" s="153"/>
      <c r="VRB63" s="154"/>
      <c r="VRC63" s="150"/>
      <c r="VRD63" s="151"/>
      <c r="VRE63" s="152"/>
      <c r="VRF63" s="152"/>
      <c r="VRG63" s="153"/>
      <c r="VRH63" s="154"/>
      <c r="VRI63" s="150"/>
      <c r="VRJ63" s="151"/>
      <c r="VRK63" s="152"/>
      <c r="VRL63" s="152"/>
      <c r="VRM63" s="153"/>
      <c r="VRN63" s="154"/>
      <c r="VRO63" s="150"/>
      <c r="VRP63" s="151"/>
      <c r="VRQ63" s="152"/>
      <c r="VRR63" s="152"/>
      <c r="VRS63" s="153"/>
      <c r="VRT63" s="154"/>
      <c r="VRU63" s="150"/>
      <c r="VRV63" s="151"/>
      <c r="VRW63" s="152"/>
      <c r="VRX63" s="152"/>
      <c r="VRY63" s="153"/>
      <c r="VRZ63" s="154"/>
      <c r="VSA63" s="150"/>
      <c r="VSB63" s="151"/>
      <c r="VSC63" s="152"/>
      <c r="VSD63" s="152"/>
      <c r="VSE63" s="153"/>
      <c r="VSF63" s="154"/>
      <c r="VSG63" s="150"/>
      <c r="VSH63" s="151"/>
      <c r="VSI63" s="152"/>
      <c r="VSJ63" s="152"/>
      <c r="VSK63" s="153"/>
      <c r="VSL63" s="154"/>
      <c r="VSM63" s="150"/>
      <c r="VSN63" s="151"/>
      <c r="VSO63" s="152"/>
      <c r="VSP63" s="152"/>
      <c r="VSQ63" s="153"/>
      <c r="VSR63" s="154"/>
      <c r="VSS63" s="150"/>
      <c r="VST63" s="151"/>
      <c r="VSU63" s="152"/>
      <c r="VSV63" s="152"/>
      <c r="VSW63" s="153"/>
      <c r="VSX63" s="154"/>
      <c r="VSY63" s="150"/>
      <c r="VSZ63" s="151"/>
      <c r="VTA63" s="152"/>
      <c r="VTB63" s="152"/>
      <c r="VTC63" s="153"/>
      <c r="VTD63" s="154"/>
      <c r="VTE63" s="150"/>
      <c r="VTF63" s="151"/>
      <c r="VTG63" s="152"/>
      <c r="VTH63" s="152"/>
      <c r="VTI63" s="153"/>
      <c r="VTJ63" s="154"/>
      <c r="VTK63" s="150"/>
      <c r="VTL63" s="151"/>
      <c r="VTM63" s="152"/>
      <c r="VTN63" s="152"/>
      <c r="VTO63" s="153"/>
      <c r="VTP63" s="154"/>
      <c r="VTQ63" s="150"/>
      <c r="VTR63" s="151"/>
      <c r="VTS63" s="152"/>
      <c r="VTT63" s="152"/>
      <c r="VTU63" s="153"/>
      <c r="VTV63" s="154"/>
      <c r="VTW63" s="150"/>
      <c r="VTX63" s="151"/>
      <c r="VTY63" s="152"/>
      <c r="VTZ63" s="152"/>
      <c r="VUA63" s="153"/>
      <c r="VUB63" s="154"/>
      <c r="VUC63" s="150"/>
      <c r="VUD63" s="151"/>
      <c r="VUE63" s="152"/>
      <c r="VUF63" s="152"/>
      <c r="VUG63" s="153"/>
      <c r="VUH63" s="154"/>
      <c r="VUI63" s="150"/>
      <c r="VUJ63" s="151"/>
      <c r="VUK63" s="152"/>
      <c r="VUL63" s="152"/>
      <c r="VUM63" s="153"/>
      <c r="VUN63" s="154"/>
      <c r="VUO63" s="150"/>
      <c r="VUP63" s="151"/>
      <c r="VUQ63" s="152"/>
      <c r="VUR63" s="152"/>
      <c r="VUS63" s="153"/>
      <c r="VUT63" s="154"/>
      <c r="VUU63" s="150"/>
      <c r="VUV63" s="151"/>
      <c r="VUW63" s="152"/>
      <c r="VUX63" s="152"/>
      <c r="VUY63" s="153"/>
      <c r="VUZ63" s="154"/>
      <c r="VVA63" s="150"/>
      <c r="VVB63" s="151"/>
      <c r="VVC63" s="152"/>
      <c r="VVD63" s="152"/>
      <c r="VVE63" s="153"/>
      <c r="VVF63" s="154"/>
      <c r="VVG63" s="150"/>
      <c r="VVH63" s="151"/>
      <c r="VVI63" s="152"/>
      <c r="VVJ63" s="152"/>
      <c r="VVK63" s="153"/>
      <c r="VVL63" s="154"/>
      <c r="VVM63" s="150"/>
      <c r="VVN63" s="151"/>
      <c r="VVO63" s="152"/>
      <c r="VVP63" s="152"/>
      <c r="VVQ63" s="153"/>
      <c r="VVR63" s="154"/>
      <c r="VVS63" s="150"/>
      <c r="VVT63" s="151"/>
      <c r="VVU63" s="152"/>
      <c r="VVV63" s="152"/>
      <c r="VVW63" s="153"/>
      <c r="VVX63" s="154"/>
      <c r="VVY63" s="150"/>
      <c r="VVZ63" s="151"/>
      <c r="VWA63" s="152"/>
      <c r="VWB63" s="152"/>
      <c r="VWC63" s="153"/>
      <c r="VWD63" s="154"/>
      <c r="VWE63" s="150"/>
      <c r="VWF63" s="151"/>
      <c r="VWG63" s="152"/>
      <c r="VWH63" s="152"/>
      <c r="VWI63" s="153"/>
      <c r="VWJ63" s="154"/>
      <c r="VWK63" s="150"/>
      <c r="VWL63" s="151"/>
      <c r="VWM63" s="152"/>
      <c r="VWN63" s="152"/>
      <c r="VWO63" s="153"/>
      <c r="VWP63" s="154"/>
      <c r="VWQ63" s="150"/>
      <c r="VWR63" s="151"/>
      <c r="VWS63" s="152"/>
      <c r="VWT63" s="152"/>
      <c r="VWU63" s="153"/>
      <c r="VWV63" s="154"/>
      <c r="VWW63" s="150"/>
      <c r="VWX63" s="151"/>
      <c r="VWY63" s="152"/>
      <c r="VWZ63" s="152"/>
      <c r="VXA63" s="153"/>
      <c r="VXB63" s="154"/>
      <c r="VXC63" s="150"/>
      <c r="VXD63" s="151"/>
      <c r="VXE63" s="152"/>
      <c r="VXF63" s="152"/>
      <c r="VXG63" s="153"/>
      <c r="VXH63" s="154"/>
      <c r="VXI63" s="150"/>
      <c r="VXJ63" s="151"/>
      <c r="VXK63" s="152"/>
      <c r="VXL63" s="152"/>
      <c r="VXM63" s="153"/>
      <c r="VXN63" s="154"/>
      <c r="VXO63" s="150"/>
      <c r="VXP63" s="151"/>
      <c r="VXQ63" s="152"/>
      <c r="VXR63" s="152"/>
      <c r="VXS63" s="153"/>
      <c r="VXT63" s="154"/>
      <c r="VXU63" s="150"/>
      <c r="VXV63" s="151"/>
      <c r="VXW63" s="152"/>
      <c r="VXX63" s="152"/>
      <c r="VXY63" s="153"/>
      <c r="VXZ63" s="154"/>
      <c r="VYA63" s="150"/>
      <c r="VYB63" s="151"/>
      <c r="VYC63" s="152"/>
      <c r="VYD63" s="152"/>
      <c r="VYE63" s="153"/>
      <c r="VYF63" s="154"/>
      <c r="VYG63" s="150"/>
      <c r="VYH63" s="151"/>
      <c r="VYI63" s="152"/>
      <c r="VYJ63" s="152"/>
      <c r="VYK63" s="153"/>
      <c r="VYL63" s="154"/>
      <c r="VYM63" s="150"/>
      <c r="VYN63" s="151"/>
      <c r="VYO63" s="152"/>
      <c r="VYP63" s="152"/>
      <c r="VYQ63" s="153"/>
      <c r="VYR63" s="154"/>
      <c r="VYS63" s="150"/>
      <c r="VYT63" s="151"/>
      <c r="VYU63" s="152"/>
      <c r="VYV63" s="152"/>
      <c r="VYW63" s="153"/>
      <c r="VYX63" s="154"/>
      <c r="VYY63" s="150"/>
      <c r="VYZ63" s="151"/>
      <c r="VZA63" s="152"/>
      <c r="VZB63" s="152"/>
      <c r="VZC63" s="153"/>
      <c r="VZD63" s="154"/>
      <c r="VZE63" s="150"/>
      <c r="VZF63" s="151"/>
      <c r="VZG63" s="152"/>
      <c r="VZH63" s="152"/>
      <c r="VZI63" s="153"/>
      <c r="VZJ63" s="154"/>
      <c r="VZK63" s="150"/>
      <c r="VZL63" s="151"/>
      <c r="VZM63" s="152"/>
      <c r="VZN63" s="152"/>
      <c r="VZO63" s="153"/>
      <c r="VZP63" s="154"/>
      <c r="VZQ63" s="150"/>
      <c r="VZR63" s="151"/>
      <c r="VZS63" s="152"/>
      <c r="VZT63" s="152"/>
      <c r="VZU63" s="153"/>
      <c r="VZV63" s="154"/>
      <c r="VZW63" s="150"/>
      <c r="VZX63" s="151"/>
      <c r="VZY63" s="152"/>
      <c r="VZZ63" s="152"/>
      <c r="WAA63" s="153"/>
      <c r="WAB63" s="154"/>
      <c r="WAC63" s="150"/>
      <c r="WAD63" s="151"/>
      <c r="WAE63" s="152"/>
      <c r="WAF63" s="152"/>
      <c r="WAG63" s="153"/>
      <c r="WAH63" s="154"/>
      <c r="WAI63" s="150"/>
      <c r="WAJ63" s="151"/>
      <c r="WAK63" s="152"/>
      <c r="WAL63" s="152"/>
      <c r="WAM63" s="153"/>
      <c r="WAN63" s="154"/>
      <c r="WAO63" s="150"/>
      <c r="WAP63" s="151"/>
      <c r="WAQ63" s="152"/>
      <c r="WAR63" s="152"/>
      <c r="WAS63" s="153"/>
      <c r="WAT63" s="154"/>
      <c r="WAU63" s="150"/>
      <c r="WAV63" s="151"/>
      <c r="WAW63" s="152"/>
      <c r="WAX63" s="152"/>
      <c r="WAY63" s="153"/>
      <c r="WAZ63" s="154"/>
      <c r="WBA63" s="150"/>
      <c r="WBB63" s="151"/>
      <c r="WBC63" s="152"/>
      <c r="WBD63" s="152"/>
      <c r="WBE63" s="153"/>
      <c r="WBF63" s="154"/>
      <c r="WBG63" s="150"/>
      <c r="WBH63" s="151"/>
      <c r="WBI63" s="152"/>
      <c r="WBJ63" s="152"/>
      <c r="WBK63" s="153"/>
      <c r="WBL63" s="154"/>
      <c r="WBM63" s="150"/>
      <c r="WBN63" s="151"/>
      <c r="WBO63" s="152"/>
      <c r="WBP63" s="152"/>
      <c r="WBQ63" s="153"/>
      <c r="WBR63" s="154"/>
      <c r="WBS63" s="150"/>
      <c r="WBT63" s="151"/>
      <c r="WBU63" s="152"/>
      <c r="WBV63" s="152"/>
      <c r="WBW63" s="153"/>
      <c r="WBX63" s="154"/>
      <c r="WBY63" s="150"/>
      <c r="WBZ63" s="151"/>
      <c r="WCA63" s="152"/>
      <c r="WCB63" s="152"/>
      <c r="WCC63" s="153"/>
      <c r="WCD63" s="154"/>
      <c r="WCE63" s="150"/>
      <c r="WCF63" s="151"/>
      <c r="WCG63" s="152"/>
      <c r="WCH63" s="152"/>
      <c r="WCI63" s="153"/>
      <c r="WCJ63" s="154"/>
      <c r="WCK63" s="150"/>
      <c r="WCL63" s="151"/>
      <c r="WCM63" s="152"/>
      <c r="WCN63" s="152"/>
      <c r="WCO63" s="153"/>
      <c r="WCP63" s="154"/>
      <c r="WCQ63" s="150"/>
      <c r="WCR63" s="151"/>
      <c r="WCS63" s="152"/>
      <c r="WCT63" s="152"/>
      <c r="WCU63" s="153"/>
      <c r="WCV63" s="154"/>
      <c r="WCW63" s="150"/>
      <c r="WCX63" s="151"/>
      <c r="WCY63" s="152"/>
      <c r="WCZ63" s="152"/>
      <c r="WDA63" s="153"/>
      <c r="WDB63" s="154"/>
      <c r="WDC63" s="150"/>
      <c r="WDD63" s="151"/>
      <c r="WDE63" s="152"/>
      <c r="WDF63" s="152"/>
      <c r="WDG63" s="153"/>
      <c r="WDH63" s="154"/>
      <c r="WDI63" s="150"/>
      <c r="WDJ63" s="151"/>
      <c r="WDK63" s="152"/>
      <c r="WDL63" s="152"/>
      <c r="WDM63" s="153"/>
      <c r="WDN63" s="154"/>
      <c r="WDO63" s="150"/>
      <c r="WDP63" s="151"/>
      <c r="WDQ63" s="152"/>
      <c r="WDR63" s="152"/>
      <c r="WDS63" s="153"/>
      <c r="WDT63" s="154"/>
      <c r="WDU63" s="150"/>
      <c r="WDV63" s="151"/>
      <c r="WDW63" s="152"/>
      <c r="WDX63" s="152"/>
      <c r="WDY63" s="153"/>
      <c r="WDZ63" s="154"/>
      <c r="WEA63" s="150"/>
      <c r="WEB63" s="151"/>
      <c r="WEC63" s="152"/>
      <c r="WED63" s="152"/>
      <c r="WEE63" s="153"/>
      <c r="WEF63" s="154"/>
      <c r="WEG63" s="150"/>
      <c r="WEH63" s="151"/>
      <c r="WEI63" s="152"/>
      <c r="WEJ63" s="152"/>
      <c r="WEK63" s="153"/>
      <c r="WEL63" s="154"/>
      <c r="WEM63" s="150"/>
      <c r="WEN63" s="151"/>
      <c r="WEO63" s="152"/>
      <c r="WEP63" s="152"/>
      <c r="WEQ63" s="153"/>
      <c r="WER63" s="154"/>
      <c r="WES63" s="150"/>
      <c r="WET63" s="151"/>
      <c r="WEU63" s="152"/>
      <c r="WEV63" s="152"/>
      <c r="WEW63" s="153"/>
      <c r="WEX63" s="154"/>
      <c r="WEY63" s="150"/>
      <c r="WEZ63" s="151"/>
      <c r="WFA63" s="152"/>
      <c r="WFB63" s="152"/>
      <c r="WFC63" s="153"/>
      <c r="WFD63" s="154"/>
      <c r="WFE63" s="150"/>
      <c r="WFF63" s="151"/>
      <c r="WFG63" s="152"/>
      <c r="WFH63" s="152"/>
      <c r="WFI63" s="153"/>
      <c r="WFJ63" s="154"/>
      <c r="WFK63" s="150"/>
      <c r="WFL63" s="151"/>
      <c r="WFM63" s="152"/>
      <c r="WFN63" s="152"/>
      <c r="WFO63" s="153"/>
      <c r="WFP63" s="154"/>
      <c r="WFQ63" s="150"/>
      <c r="WFR63" s="151"/>
      <c r="WFS63" s="152"/>
      <c r="WFT63" s="152"/>
      <c r="WFU63" s="153"/>
      <c r="WFV63" s="154"/>
      <c r="WFW63" s="150"/>
      <c r="WFX63" s="151"/>
      <c r="WFY63" s="152"/>
      <c r="WFZ63" s="152"/>
      <c r="WGA63" s="153"/>
      <c r="WGB63" s="154"/>
      <c r="WGC63" s="150"/>
      <c r="WGD63" s="151"/>
      <c r="WGE63" s="152"/>
      <c r="WGF63" s="152"/>
      <c r="WGG63" s="153"/>
      <c r="WGH63" s="154"/>
      <c r="WGI63" s="150"/>
      <c r="WGJ63" s="151"/>
      <c r="WGK63" s="152"/>
      <c r="WGL63" s="152"/>
      <c r="WGM63" s="153"/>
      <c r="WGN63" s="154"/>
      <c r="WGO63" s="150"/>
      <c r="WGP63" s="151"/>
      <c r="WGQ63" s="152"/>
      <c r="WGR63" s="152"/>
      <c r="WGS63" s="153"/>
      <c r="WGT63" s="154"/>
      <c r="WGU63" s="150"/>
      <c r="WGV63" s="151"/>
      <c r="WGW63" s="152"/>
      <c r="WGX63" s="152"/>
      <c r="WGY63" s="153"/>
      <c r="WGZ63" s="154"/>
      <c r="WHA63" s="150"/>
      <c r="WHB63" s="151"/>
      <c r="WHC63" s="152"/>
      <c r="WHD63" s="152"/>
      <c r="WHE63" s="153"/>
      <c r="WHF63" s="154"/>
      <c r="WHG63" s="150"/>
      <c r="WHH63" s="151"/>
      <c r="WHI63" s="152"/>
      <c r="WHJ63" s="152"/>
      <c r="WHK63" s="153"/>
      <c r="WHL63" s="154"/>
      <c r="WHM63" s="150"/>
      <c r="WHN63" s="151"/>
      <c r="WHO63" s="152"/>
      <c r="WHP63" s="152"/>
      <c r="WHQ63" s="153"/>
      <c r="WHR63" s="154"/>
      <c r="WHS63" s="150"/>
      <c r="WHT63" s="151"/>
      <c r="WHU63" s="152"/>
      <c r="WHV63" s="152"/>
      <c r="WHW63" s="153"/>
      <c r="WHX63" s="154"/>
      <c r="WHY63" s="150"/>
      <c r="WHZ63" s="151"/>
      <c r="WIA63" s="152"/>
      <c r="WIB63" s="152"/>
      <c r="WIC63" s="153"/>
      <c r="WID63" s="154"/>
      <c r="WIE63" s="150"/>
      <c r="WIF63" s="151"/>
      <c r="WIG63" s="152"/>
      <c r="WIH63" s="152"/>
      <c r="WII63" s="153"/>
      <c r="WIJ63" s="154"/>
      <c r="WIK63" s="150"/>
      <c r="WIL63" s="151"/>
      <c r="WIM63" s="152"/>
      <c r="WIN63" s="152"/>
      <c r="WIO63" s="153"/>
      <c r="WIP63" s="154"/>
      <c r="WIQ63" s="150"/>
      <c r="WIR63" s="151"/>
      <c r="WIS63" s="152"/>
      <c r="WIT63" s="152"/>
      <c r="WIU63" s="153"/>
      <c r="WIV63" s="154"/>
      <c r="WIW63" s="150"/>
      <c r="WIX63" s="151"/>
      <c r="WIY63" s="152"/>
      <c r="WIZ63" s="152"/>
      <c r="WJA63" s="153"/>
      <c r="WJB63" s="154"/>
      <c r="WJC63" s="150"/>
      <c r="WJD63" s="151"/>
      <c r="WJE63" s="152"/>
      <c r="WJF63" s="152"/>
      <c r="WJG63" s="153"/>
      <c r="WJH63" s="154"/>
      <c r="WJI63" s="150"/>
      <c r="WJJ63" s="151"/>
      <c r="WJK63" s="152"/>
      <c r="WJL63" s="152"/>
      <c r="WJM63" s="153"/>
      <c r="WJN63" s="154"/>
      <c r="WJO63" s="150"/>
      <c r="WJP63" s="151"/>
      <c r="WJQ63" s="152"/>
      <c r="WJR63" s="152"/>
      <c r="WJS63" s="153"/>
      <c r="WJT63" s="154"/>
      <c r="WJU63" s="150"/>
      <c r="WJV63" s="151"/>
      <c r="WJW63" s="152"/>
      <c r="WJX63" s="152"/>
      <c r="WJY63" s="153"/>
      <c r="WJZ63" s="154"/>
      <c r="WKA63" s="150"/>
      <c r="WKB63" s="151"/>
      <c r="WKC63" s="152"/>
      <c r="WKD63" s="152"/>
      <c r="WKE63" s="153"/>
      <c r="WKF63" s="154"/>
      <c r="WKG63" s="150"/>
      <c r="WKH63" s="151"/>
      <c r="WKI63" s="152"/>
      <c r="WKJ63" s="152"/>
      <c r="WKK63" s="153"/>
      <c r="WKL63" s="154"/>
      <c r="WKM63" s="150"/>
      <c r="WKN63" s="151"/>
      <c r="WKO63" s="152"/>
      <c r="WKP63" s="152"/>
      <c r="WKQ63" s="153"/>
      <c r="WKR63" s="154"/>
      <c r="WKS63" s="150"/>
      <c r="WKT63" s="151"/>
      <c r="WKU63" s="152"/>
      <c r="WKV63" s="152"/>
      <c r="WKW63" s="153"/>
      <c r="WKX63" s="154"/>
      <c r="WKY63" s="150"/>
      <c r="WKZ63" s="151"/>
      <c r="WLA63" s="152"/>
      <c r="WLB63" s="152"/>
      <c r="WLC63" s="153"/>
      <c r="WLD63" s="154"/>
      <c r="WLE63" s="150"/>
      <c r="WLF63" s="151"/>
      <c r="WLG63" s="152"/>
      <c r="WLH63" s="152"/>
      <c r="WLI63" s="153"/>
      <c r="WLJ63" s="154"/>
      <c r="WLK63" s="150"/>
      <c r="WLL63" s="151"/>
      <c r="WLM63" s="152"/>
      <c r="WLN63" s="152"/>
      <c r="WLO63" s="153"/>
      <c r="WLP63" s="154"/>
      <c r="WLQ63" s="150"/>
      <c r="WLR63" s="151"/>
      <c r="WLS63" s="152"/>
      <c r="WLT63" s="152"/>
      <c r="WLU63" s="153"/>
      <c r="WLV63" s="154"/>
      <c r="WLW63" s="150"/>
      <c r="WLX63" s="151"/>
      <c r="WLY63" s="152"/>
      <c r="WLZ63" s="152"/>
      <c r="WMA63" s="153"/>
      <c r="WMB63" s="154"/>
      <c r="WMC63" s="150"/>
      <c r="WMD63" s="151"/>
      <c r="WME63" s="152"/>
      <c r="WMF63" s="152"/>
      <c r="WMG63" s="153"/>
      <c r="WMH63" s="154"/>
      <c r="WMI63" s="150"/>
      <c r="WMJ63" s="151"/>
      <c r="WMK63" s="152"/>
      <c r="WML63" s="152"/>
      <c r="WMM63" s="153"/>
      <c r="WMN63" s="154"/>
      <c r="WMO63" s="150"/>
      <c r="WMP63" s="151"/>
      <c r="WMQ63" s="152"/>
      <c r="WMR63" s="152"/>
      <c r="WMS63" s="153"/>
      <c r="WMT63" s="154"/>
      <c r="WMU63" s="150"/>
      <c r="WMV63" s="151"/>
      <c r="WMW63" s="152"/>
      <c r="WMX63" s="152"/>
      <c r="WMY63" s="153"/>
      <c r="WMZ63" s="154"/>
      <c r="WNA63" s="150"/>
      <c r="WNB63" s="151"/>
      <c r="WNC63" s="152"/>
      <c r="WND63" s="152"/>
      <c r="WNE63" s="153"/>
      <c r="WNF63" s="154"/>
      <c r="WNG63" s="150"/>
      <c r="WNH63" s="151"/>
      <c r="WNI63" s="152"/>
      <c r="WNJ63" s="152"/>
      <c r="WNK63" s="153"/>
      <c r="WNL63" s="154"/>
      <c r="WNM63" s="150"/>
      <c r="WNN63" s="151"/>
      <c r="WNO63" s="152"/>
      <c r="WNP63" s="152"/>
      <c r="WNQ63" s="153"/>
      <c r="WNR63" s="154"/>
      <c r="WNS63" s="150"/>
      <c r="WNT63" s="151"/>
      <c r="WNU63" s="152"/>
      <c r="WNV63" s="152"/>
      <c r="WNW63" s="153"/>
      <c r="WNX63" s="154"/>
      <c r="WNY63" s="150"/>
      <c r="WNZ63" s="151"/>
      <c r="WOA63" s="152"/>
      <c r="WOB63" s="152"/>
      <c r="WOC63" s="153"/>
      <c r="WOD63" s="154"/>
      <c r="WOE63" s="150"/>
      <c r="WOF63" s="151"/>
      <c r="WOG63" s="152"/>
      <c r="WOH63" s="152"/>
      <c r="WOI63" s="153"/>
      <c r="WOJ63" s="154"/>
      <c r="WOK63" s="150"/>
      <c r="WOL63" s="151"/>
      <c r="WOM63" s="152"/>
      <c r="WON63" s="152"/>
      <c r="WOO63" s="153"/>
      <c r="WOP63" s="154"/>
      <c r="WOQ63" s="150"/>
      <c r="WOR63" s="151"/>
      <c r="WOS63" s="152"/>
      <c r="WOT63" s="152"/>
      <c r="WOU63" s="153"/>
      <c r="WOV63" s="154"/>
      <c r="WOW63" s="150"/>
      <c r="WOX63" s="151"/>
      <c r="WOY63" s="152"/>
      <c r="WOZ63" s="152"/>
      <c r="WPA63" s="153"/>
      <c r="WPB63" s="154"/>
      <c r="WPC63" s="150"/>
      <c r="WPD63" s="151"/>
      <c r="WPE63" s="152"/>
      <c r="WPF63" s="152"/>
      <c r="WPG63" s="153"/>
      <c r="WPH63" s="154"/>
      <c r="WPI63" s="150"/>
      <c r="WPJ63" s="151"/>
      <c r="WPK63" s="152"/>
      <c r="WPL63" s="152"/>
      <c r="WPM63" s="153"/>
      <c r="WPN63" s="154"/>
      <c r="WPO63" s="150"/>
      <c r="WPP63" s="151"/>
      <c r="WPQ63" s="152"/>
      <c r="WPR63" s="152"/>
      <c r="WPS63" s="153"/>
      <c r="WPT63" s="154"/>
      <c r="WPU63" s="150"/>
      <c r="WPV63" s="151"/>
      <c r="WPW63" s="152"/>
      <c r="WPX63" s="152"/>
      <c r="WPY63" s="153"/>
      <c r="WPZ63" s="154"/>
      <c r="WQA63" s="150"/>
      <c r="WQB63" s="151"/>
      <c r="WQC63" s="152"/>
      <c r="WQD63" s="152"/>
      <c r="WQE63" s="153"/>
      <c r="WQF63" s="154"/>
      <c r="WQG63" s="150"/>
      <c r="WQH63" s="151"/>
      <c r="WQI63" s="152"/>
      <c r="WQJ63" s="152"/>
      <c r="WQK63" s="153"/>
      <c r="WQL63" s="154"/>
      <c r="WQM63" s="150"/>
      <c r="WQN63" s="151"/>
      <c r="WQO63" s="152"/>
      <c r="WQP63" s="152"/>
      <c r="WQQ63" s="153"/>
      <c r="WQR63" s="154"/>
      <c r="WQS63" s="150"/>
      <c r="WQT63" s="151"/>
      <c r="WQU63" s="152"/>
      <c r="WQV63" s="152"/>
      <c r="WQW63" s="153"/>
      <c r="WQX63" s="154"/>
      <c r="WQY63" s="150"/>
      <c r="WQZ63" s="151"/>
      <c r="WRA63" s="152"/>
      <c r="WRB63" s="152"/>
      <c r="WRC63" s="153"/>
      <c r="WRD63" s="154"/>
      <c r="WRE63" s="150"/>
      <c r="WRF63" s="151"/>
      <c r="WRG63" s="152"/>
      <c r="WRH63" s="152"/>
      <c r="WRI63" s="153"/>
      <c r="WRJ63" s="154"/>
      <c r="WRK63" s="150"/>
      <c r="WRL63" s="151"/>
      <c r="WRM63" s="152"/>
      <c r="WRN63" s="152"/>
      <c r="WRO63" s="153"/>
      <c r="WRP63" s="154"/>
      <c r="WRQ63" s="150"/>
      <c r="WRR63" s="151"/>
      <c r="WRS63" s="152"/>
      <c r="WRT63" s="152"/>
      <c r="WRU63" s="153"/>
      <c r="WRV63" s="154"/>
      <c r="WRW63" s="150"/>
      <c r="WRX63" s="151"/>
      <c r="WRY63" s="152"/>
      <c r="WRZ63" s="152"/>
      <c r="WSA63" s="153"/>
      <c r="WSB63" s="154"/>
      <c r="WSC63" s="150"/>
      <c r="WSD63" s="151"/>
      <c r="WSE63" s="152"/>
      <c r="WSF63" s="152"/>
      <c r="WSG63" s="153"/>
      <c r="WSH63" s="154"/>
      <c r="WSI63" s="150"/>
      <c r="WSJ63" s="151"/>
      <c r="WSK63" s="152"/>
      <c r="WSL63" s="152"/>
      <c r="WSM63" s="153"/>
      <c r="WSN63" s="154"/>
      <c r="WSO63" s="150"/>
      <c r="WSP63" s="151"/>
      <c r="WSQ63" s="152"/>
      <c r="WSR63" s="152"/>
      <c r="WSS63" s="153"/>
      <c r="WST63" s="154"/>
      <c r="WSU63" s="150"/>
      <c r="WSV63" s="151"/>
      <c r="WSW63" s="152"/>
      <c r="WSX63" s="152"/>
      <c r="WSY63" s="153"/>
      <c r="WSZ63" s="154"/>
      <c r="WTA63" s="150"/>
      <c r="WTB63" s="151"/>
      <c r="WTC63" s="152"/>
      <c r="WTD63" s="152"/>
      <c r="WTE63" s="153"/>
      <c r="WTF63" s="154"/>
      <c r="WTG63" s="150"/>
      <c r="WTH63" s="151"/>
      <c r="WTI63" s="152"/>
      <c r="WTJ63" s="152"/>
      <c r="WTK63" s="153"/>
      <c r="WTL63" s="154"/>
      <c r="WTM63" s="150"/>
      <c r="WTN63" s="151"/>
      <c r="WTO63" s="152"/>
      <c r="WTP63" s="152"/>
      <c r="WTQ63" s="153"/>
      <c r="WTR63" s="154"/>
      <c r="WTS63" s="150"/>
      <c r="WTT63" s="151"/>
      <c r="WTU63" s="152"/>
      <c r="WTV63" s="152"/>
      <c r="WTW63" s="153"/>
      <c r="WTX63" s="154"/>
      <c r="WTY63" s="150"/>
      <c r="WTZ63" s="151"/>
      <c r="WUA63" s="152"/>
      <c r="WUB63" s="152"/>
      <c r="WUC63" s="153"/>
      <c r="WUD63" s="154"/>
      <c r="WUE63" s="150"/>
      <c r="WUF63" s="151"/>
      <c r="WUG63" s="152"/>
      <c r="WUH63" s="152"/>
      <c r="WUI63" s="153"/>
      <c r="WUJ63" s="154"/>
      <c r="WUK63" s="150"/>
      <c r="WUL63" s="151"/>
      <c r="WUM63" s="152"/>
      <c r="WUN63" s="152"/>
      <c r="WUO63" s="153"/>
      <c r="WUP63" s="154"/>
      <c r="WUQ63" s="150"/>
      <c r="WUR63" s="151"/>
      <c r="WUS63" s="152"/>
      <c r="WUT63" s="152"/>
      <c r="WUU63" s="153"/>
      <c r="WUV63" s="154"/>
      <c r="WUW63" s="150"/>
      <c r="WUX63" s="151"/>
      <c r="WUY63" s="152"/>
      <c r="WUZ63" s="152"/>
      <c r="WVA63" s="153"/>
      <c r="WVB63" s="154"/>
      <c r="WVC63" s="150"/>
      <c r="WVD63" s="151"/>
      <c r="WVE63" s="152"/>
      <c r="WVF63" s="152"/>
      <c r="WVG63" s="153"/>
      <c r="WVH63" s="154"/>
      <c r="WVI63" s="150"/>
      <c r="WVJ63" s="151"/>
      <c r="WVK63" s="152"/>
      <c r="WVL63" s="152"/>
      <c r="WVM63" s="153"/>
      <c r="WVN63" s="154"/>
      <c r="WVO63" s="150"/>
      <c r="WVP63" s="151"/>
      <c r="WVQ63" s="152"/>
      <c r="WVR63" s="152"/>
      <c r="WVS63" s="153"/>
      <c r="WVT63" s="154"/>
      <c r="WVU63" s="150"/>
      <c r="WVV63" s="151"/>
      <c r="WVW63" s="152"/>
      <c r="WVX63" s="152"/>
      <c r="WVY63" s="153"/>
      <c r="WVZ63" s="154"/>
      <c r="WWA63" s="150"/>
      <c r="WWB63" s="151"/>
      <c r="WWC63" s="152"/>
      <c r="WWD63" s="152"/>
      <c r="WWE63" s="153"/>
      <c r="WWF63" s="154"/>
      <c r="WWG63" s="150"/>
      <c r="WWH63" s="151"/>
      <c r="WWI63" s="152"/>
      <c r="WWJ63" s="152"/>
      <c r="WWK63" s="153"/>
      <c r="WWL63" s="154"/>
      <c r="WWM63" s="150"/>
      <c r="WWN63" s="151"/>
      <c r="WWO63" s="152"/>
      <c r="WWP63" s="152"/>
      <c r="WWQ63" s="153"/>
      <c r="WWR63" s="154"/>
      <c r="WWS63" s="150"/>
      <c r="WWT63" s="151"/>
      <c r="WWU63" s="152"/>
      <c r="WWV63" s="152"/>
      <c r="WWW63" s="153"/>
      <c r="WWX63" s="154"/>
      <c r="WWY63" s="150"/>
      <c r="WWZ63" s="151"/>
      <c r="WXA63" s="152"/>
      <c r="WXB63" s="152"/>
      <c r="WXC63" s="153"/>
      <c r="WXD63" s="154"/>
      <c r="WXE63" s="150"/>
      <c r="WXF63" s="151"/>
      <c r="WXG63" s="152"/>
      <c r="WXH63" s="152"/>
      <c r="WXI63" s="153"/>
      <c r="WXJ63" s="154"/>
      <c r="WXK63" s="150"/>
      <c r="WXL63" s="151"/>
      <c r="WXM63" s="152"/>
      <c r="WXN63" s="152"/>
      <c r="WXO63" s="153"/>
      <c r="WXP63" s="154"/>
      <c r="WXQ63" s="150"/>
      <c r="WXR63" s="151"/>
      <c r="WXS63" s="152"/>
      <c r="WXT63" s="152"/>
      <c r="WXU63" s="153"/>
      <c r="WXV63" s="154"/>
      <c r="WXW63" s="150"/>
      <c r="WXX63" s="151"/>
      <c r="WXY63" s="152"/>
      <c r="WXZ63" s="152"/>
      <c r="WYA63" s="153"/>
      <c r="WYB63" s="154"/>
      <c r="WYC63" s="150"/>
      <c r="WYD63" s="151"/>
      <c r="WYE63" s="152"/>
      <c r="WYF63" s="152"/>
      <c r="WYG63" s="153"/>
      <c r="WYH63" s="154"/>
      <c r="WYI63" s="150"/>
      <c r="WYJ63" s="151"/>
      <c r="WYK63" s="152"/>
      <c r="WYL63" s="152"/>
      <c r="WYM63" s="153"/>
      <c r="WYN63" s="154"/>
      <c r="WYO63" s="150"/>
      <c r="WYP63" s="151"/>
      <c r="WYQ63" s="152"/>
      <c r="WYR63" s="152"/>
      <c r="WYS63" s="153"/>
      <c r="WYT63" s="154"/>
      <c r="WYU63" s="150"/>
      <c r="WYV63" s="151"/>
      <c r="WYW63" s="152"/>
      <c r="WYX63" s="152"/>
      <c r="WYY63" s="153"/>
      <c r="WYZ63" s="154"/>
      <c r="WZA63" s="150"/>
      <c r="WZB63" s="151"/>
      <c r="WZC63" s="152"/>
      <c r="WZD63" s="152"/>
      <c r="WZE63" s="153"/>
      <c r="WZF63" s="154"/>
      <c r="WZG63" s="150"/>
      <c r="WZH63" s="151"/>
      <c r="WZI63" s="152"/>
      <c r="WZJ63" s="152"/>
      <c r="WZK63" s="153"/>
      <c r="WZL63" s="154"/>
      <c r="WZM63" s="150"/>
      <c r="WZN63" s="151"/>
      <c r="WZO63" s="152"/>
      <c r="WZP63" s="152"/>
      <c r="WZQ63" s="153"/>
      <c r="WZR63" s="154"/>
      <c r="WZS63" s="150"/>
      <c r="WZT63" s="151"/>
      <c r="WZU63" s="152"/>
      <c r="WZV63" s="152"/>
      <c r="WZW63" s="153"/>
      <c r="WZX63" s="154"/>
      <c r="WZY63" s="150"/>
      <c r="WZZ63" s="151"/>
      <c r="XAA63" s="152"/>
      <c r="XAB63" s="152"/>
      <c r="XAC63" s="153"/>
      <c r="XAD63" s="154"/>
      <c r="XAE63" s="150"/>
      <c r="XAF63" s="151"/>
      <c r="XAG63" s="152"/>
      <c r="XAH63" s="152"/>
      <c r="XAI63" s="153"/>
      <c r="XAJ63" s="154"/>
      <c r="XAK63" s="150"/>
      <c r="XAL63" s="151"/>
      <c r="XAM63" s="152"/>
      <c r="XAN63" s="152"/>
      <c r="XAO63" s="153"/>
      <c r="XAP63" s="154"/>
      <c r="XAQ63" s="150"/>
      <c r="XAR63" s="151"/>
      <c r="XAS63" s="152"/>
      <c r="XAT63" s="152"/>
      <c r="XAU63" s="153"/>
      <c r="XAV63" s="154"/>
      <c r="XAW63" s="150"/>
      <c r="XAX63" s="151"/>
      <c r="XAY63" s="152"/>
      <c r="XAZ63" s="152"/>
      <c r="XBA63" s="153"/>
      <c r="XBB63" s="154"/>
      <c r="XBC63" s="150"/>
      <c r="XBD63" s="151"/>
      <c r="XBE63" s="152"/>
      <c r="XBF63" s="152"/>
      <c r="XBG63" s="153"/>
      <c r="XBH63" s="154"/>
      <c r="XBI63" s="150"/>
      <c r="XBJ63" s="151"/>
      <c r="XBK63" s="152"/>
      <c r="XBL63" s="152"/>
      <c r="XBM63" s="153"/>
      <c r="XBN63" s="154"/>
      <c r="XBO63" s="150"/>
      <c r="XBP63" s="151"/>
      <c r="XBQ63" s="152"/>
      <c r="XBR63" s="152"/>
      <c r="XBS63" s="153"/>
      <c r="XBT63" s="154"/>
      <c r="XBU63" s="150"/>
      <c r="XBV63" s="151"/>
      <c r="XBW63" s="152"/>
      <c r="XBX63" s="152"/>
      <c r="XBY63" s="153"/>
      <c r="XBZ63" s="154"/>
      <c r="XCA63" s="150"/>
      <c r="XCB63" s="151"/>
      <c r="XCC63" s="152"/>
      <c r="XCD63" s="152"/>
      <c r="XCE63" s="153"/>
      <c r="XCF63" s="154"/>
      <c r="XCG63" s="150"/>
      <c r="XCH63" s="151"/>
      <c r="XCI63" s="152"/>
      <c r="XCJ63" s="152"/>
      <c r="XCK63" s="153"/>
      <c r="XCL63" s="154"/>
      <c r="XCM63" s="150"/>
      <c r="XCN63" s="151"/>
      <c r="XCO63" s="152"/>
      <c r="XCP63" s="152"/>
      <c r="XCQ63" s="153"/>
      <c r="XCR63" s="154"/>
      <c r="XCS63" s="150"/>
      <c r="XCT63" s="151"/>
      <c r="XCU63" s="152"/>
      <c r="XCV63" s="152"/>
      <c r="XCW63" s="153"/>
      <c r="XCX63" s="154"/>
      <c r="XCY63" s="150"/>
      <c r="XCZ63" s="151"/>
      <c r="XDA63" s="152"/>
      <c r="XDB63" s="152"/>
      <c r="XDC63" s="153"/>
      <c r="XDD63" s="154"/>
      <c r="XDE63" s="150"/>
      <c r="XDF63" s="151"/>
      <c r="XDG63" s="152"/>
      <c r="XDH63" s="152"/>
      <c r="XDI63" s="153"/>
      <c r="XDJ63" s="154"/>
      <c r="XDK63" s="150"/>
      <c r="XDL63" s="151"/>
      <c r="XDM63" s="152"/>
      <c r="XDN63" s="152"/>
      <c r="XDO63" s="153"/>
      <c r="XDP63" s="154"/>
      <c r="XDQ63" s="150"/>
      <c r="XDR63" s="151"/>
      <c r="XDS63" s="152"/>
      <c r="XDT63" s="152"/>
      <c r="XDU63" s="153"/>
      <c r="XDV63" s="154"/>
      <c r="XDW63" s="150"/>
      <c r="XDX63" s="151"/>
      <c r="XDY63" s="152"/>
      <c r="XDZ63" s="152"/>
      <c r="XEA63" s="153"/>
      <c r="XEB63" s="154"/>
      <c r="XEC63" s="150"/>
      <c r="XED63" s="151"/>
      <c r="XEE63" s="152"/>
      <c r="XEF63" s="152"/>
      <c r="XEG63" s="153"/>
      <c r="XEH63" s="154"/>
      <c r="XEI63" s="150"/>
      <c r="XEJ63" s="151"/>
      <c r="XEK63" s="152"/>
      <c r="XEL63" s="152"/>
      <c r="XEM63" s="153"/>
      <c r="XEN63" s="154"/>
      <c r="XEO63" s="150"/>
      <c r="XEP63" s="151"/>
      <c r="XEQ63" s="152"/>
      <c r="XER63" s="152"/>
      <c r="XES63" s="153"/>
      <c r="XET63" s="154"/>
      <c r="XEU63" s="150"/>
      <c r="XEV63" s="151"/>
      <c r="XEW63" s="152"/>
      <c r="XEX63" s="152"/>
      <c r="XEY63" s="153"/>
      <c r="XEZ63" s="154"/>
      <c r="XFA63" s="150"/>
      <c r="XFB63" s="151"/>
      <c r="XFC63" s="152"/>
      <c r="XFD63" s="152"/>
    </row>
    <row r="64" spans="1:16384" s="1" customFormat="1" ht="6" customHeight="1" thickBot="1">
      <c r="A64" s="8"/>
      <c r="B64" s="11"/>
      <c r="C64" s="11"/>
      <c r="D64" s="9"/>
      <c r="E64" s="9"/>
      <c r="F64" s="10"/>
    </row>
    <row r="65" spans="1:6" s="48" customFormat="1" ht="18.75" thickBot="1">
      <c r="A65" s="135" t="s">
        <v>197</v>
      </c>
      <c r="B65" s="136" t="s">
        <v>72</v>
      </c>
      <c r="C65" s="137"/>
      <c r="D65" s="137"/>
      <c r="E65" s="138"/>
      <c r="F65" s="139" t="e">
        <f>IF(SUM(F61:F63)&gt;0,SUM(F61:F63),"")</f>
        <v>#VALUE!</v>
      </c>
    </row>
    <row r="66" spans="1:6" s="1" customFormat="1" ht="9" customHeight="1">
      <c r="A66" s="15"/>
      <c r="B66" s="15"/>
      <c r="C66" s="58"/>
      <c r="D66" s="59"/>
      <c r="E66" s="32"/>
      <c r="F66" s="15"/>
    </row>
    <row r="67" spans="1:6" s="96" customFormat="1">
      <c r="A67" s="47" t="s">
        <v>75</v>
      </c>
      <c r="B67" s="26"/>
      <c r="C67" s="1118" t="s">
        <v>77</v>
      </c>
      <c r="D67" s="1118"/>
      <c r="E67" s="1118"/>
      <c r="F67" s="1118"/>
    </row>
    <row r="68" spans="1:6" s="1" customFormat="1" ht="14.25" customHeight="1">
      <c r="A68" s="15"/>
      <c r="B68" s="15"/>
      <c r="C68" s="15"/>
      <c r="D68" s="60"/>
      <c r="E68" s="60"/>
      <c r="F68" s="60"/>
    </row>
    <row r="69" spans="1:6" s="95" customFormat="1" ht="10.5" customHeight="1">
      <c r="A69" s="94"/>
      <c r="B69" s="94"/>
      <c r="C69" s="1119" t="s">
        <v>76</v>
      </c>
      <c r="D69" s="1119"/>
      <c r="E69" s="1119"/>
      <c r="F69" s="1119"/>
    </row>
    <row r="70" spans="1:6" s="12" customFormat="1" ht="8.25" customHeight="1">
      <c r="A70" s="48"/>
      <c r="B70" s="48"/>
      <c r="C70" s="93"/>
      <c r="D70" s="93"/>
      <c r="E70" s="93"/>
      <c r="F70" s="93"/>
    </row>
    <row r="71" spans="1:6" s="1" customFormat="1" ht="22.5" customHeight="1">
      <c r="A71" s="15"/>
      <c r="B71" s="15"/>
      <c r="C71" s="15"/>
      <c r="D71" s="60"/>
      <c r="E71" s="60"/>
      <c r="F71" s="60"/>
    </row>
    <row r="72" spans="1:6" s="95" customFormat="1" ht="10.5" customHeight="1">
      <c r="A72" s="94"/>
      <c r="B72" s="94"/>
      <c r="C72" s="1119" t="s">
        <v>78</v>
      </c>
      <c r="D72" s="1119"/>
      <c r="E72" s="1119"/>
      <c r="F72" s="1119"/>
    </row>
    <row r="74" spans="1:6">
      <c r="F74" s="1061"/>
    </row>
  </sheetData>
  <mergeCells count="3">
    <mergeCell ref="C67:F67"/>
    <mergeCell ref="C72:F72"/>
    <mergeCell ref="C69:F69"/>
  </mergeCells>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ignoredErrors>
    <ignoredError sqref="F65 F63" evalErro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7"/>
  <sheetViews>
    <sheetView view="pageBreakPreview" zoomScale="115" zoomScaleNormal="100" zoomScaleSheetLayoutView="115" workbookViewId="0">
      <selection activeCell="J9" sqref="J9"/>
    </sheetView>
  </sheetViews>
  <sheetFormatPr defaultColWidth="9.140625" defaultRowHeight="15"/>
  <cols>
    <col min="1" max="1" width="6.85546875" style="222" customWidth="1"/>
    <col min="2" max="2" width="51.42578125" style="222" customWidth="1"/>
    <col min="3" max="3" width="7.7109375" style="222" customWidth="1"/>
    <col min="4" max="4" width="6.140625" style="222" customWidth="1"/>
    <col min="5" max="5" width="7" style="222" customWidth="1"/>
    <col min="6" max="6" width="7.140625" style="222" customWidth="1"/>
    <col min="7" max="16384" width="9.140625" style="222"/>
  </cols>
  <sheetData>
    <row r="1" spans="1:6" ht="16.5" thickBot="1">
      <c r="A1" s="1148"/>
      <c r="B1" s="1148"/>
      <c r="C1" s="1148"/>
      <c r="D1" s="1148"/>
      <c r="E1" s="1148"/>
      <c r="F1" s="1148"/>
    </row>
    <row r="2" spans="1:6" ht="17.25" thickTop="1" thickBot="1">
      <c r="A2" s="1149" t="s">
        <v>2743</v>
      </c>
      <c r="B2" s="1150"/>
      <c r="C2" s="1150"/>
      <c r="D2" s="1150"/>
      <c r="E2" s="1150"/>
      <c r="F2" s="1151"/>
    </row>
    <row r="3" spans="1:6" ht="16.5" thickTop="1">
      <c r="A3" s="296"/>
      <c r="B3" s="296"/>
      <c r="C3" s="296"/>
      <c r="D3" s="296"/>
      <c r="E3" s="296"/>
      <c r="F3" s="296"/>
    </row>
    <row r="4" spans="1:6" ht="15.75">
      <c r="A4" s="286" t="s">
        <v>1443</v>
      </c>
      <c r="B4" s="1145" t="s">
        <v>1702</v>
      </c>
      <c r="C4" s="1145"/>
      <c r="D4" s="1145"/>
      <c r="E4" s="1145"/>
      <c r="F4" s="290">
        <f>'B.XII.a VIK unutarnja'!F129</f>
        <v>0</v>
      </c>
    </row>
    <row r="5" spans="1:6" ht="15.75">
      <c r="A5" s="286"/>
      <c r="B5" s="287"/>
      <c r="C5" s="288"/>
      <c r="D5" s="288"/>
      <c r="E5" s="289"/>
      <c r="F5" s="289"/>
    </row>
    <row r="6" spans="1:6" ht="15.75">
      <c r="A6" s="286" t="s">
        <v>1459</v>
      </c>
      <c r="B6" s="1145" t="s">
        <v>1703</v>
      </c>
      <c r="C6" s="1145"/>
      <c r="D6" s="1145"/>
      <c r="E6" s="1145"/>
      <c r="F6" s="291">
        <f>'B.XII.a VIK unutarnja'!F131</f>
        <v>0</v>
      </c>
    </row>
    <row r="7" spans="1:6" ht="15.75">
      <c r="A7" s="286"/>
      <c r="B7" s="287"/>
      <c r="C7" s="288"/>
      <c r="D7" s="288"/>
      <c r="E7" s="289"/>
      <c r="F7" s="289"/>
    </row>
    <row r="8" spans="1:6" ht="15.75">
      <c r="A8" s="286" t="s">
        <v>1461</v>
      </c>
      <c r="B8" s="1145" t="s">
        <v>1704</v>
      </c>
      <c r="C8" s="1145"/>
      <c r="D8" s="1145"/>
      <c r="E8" s="1145"/>
      <c r="F8" s="290">
        <f>'B.XII.a VIK unutarnja'!F133</f>
        <v>0</v>
      </c>
    </row>
    <row r="9" spans="1:6" ht="15.75">
      <c r="A9" s="286"/>
      <c r="B9" s="287"/>
      <c r="C9" s="288"/>
      <c r="D9" s="288"/>
      <c r="E9" s="289"/>
      <c r="F9" s="289"/>
    </row>
    <row r="10" spans="1:6" ht="15.75">
      <c r="A10" s="286" t="s">
        <v>1463</v>
      </c>
      <c r="B10" s="1145" t="s">
        <v>1705</v>
      </c>
      <c r="C10" s="1145"/>
      <c r="D10" s="1145"/>
      <c r="E10" s="1145"/>
      <c r="F10" s="290">
        <f>'B.XII.a VIK unutarnja'!F135</f>
        <v>0</v>
      </c>
    </row>
    <row r="11" spans="1:6" ht="15.75">
      <c r="A11" s="296"/>
      <c r="B11" s="296"/>
      <c r="C11" s="296"/>
      <c r="D11" s="296"/>
      <c r="E11" s="296"/>
      <c r="F11" s="296"/>
    </row>
    <row r="12" spans="1:6" ht="15.75">
      <c r="A12" s="286" t="s">
        <v>1465</v>
      </c>
      <c r="B12" s="1145" t="s">
        <v>1786</v>
      </c>
      <c r="C12" s="1145"/>
      <c r="D12" s="1145"/>
      <c r="E12" s="1145"/>
      <c r="F12" s="290">
        <f>'B.XII.b. VIK vanjska'!F111</f>
        <v>0</v>
      </c>
    </row>
    <row r="13" spans="1:6" ht="15.75">
      <c r="A13" s="286"/>
      <c r="B13" s="287"/>
      <c r="C13" s="288"/>
      <c r="D13" s="288"/>
      <c r="E13" s="289"/>
      <c r="F13" s="289"/>
    </row>
    <row r="14" spans="1:6" ht="15.75">
      <c r="A14" s="881" t="s">
        <v>1467</v>
      </c>
      <c r="B14" s="1146" t="s">
        <v>1787</v>
      </c>
      <c r="C14" s="1146"/>
      <c r="D14" s="1146"/>
      <c r="E14" s="1146"/>
      <c r="F14" s="882">
        <f>'B.XII.b. VIK vanjska'!F113</f>
        <v>0</v>
      </c>
    </row>
    <row r="15" spans="1:6" ht="15.75">
      <c r="A15" s="286"/>
      <c r="B15" s="297"/>
      <c r="C15" s="297"/>
      <c r="D15" s="297"/>
      <c r="E15" s="297"/>
      <c r="F15" s="291"/>
    </row>
    <row r="16" spans="1:6" ht="15.75">
      <c r="A16" s="286"/>
      <c r="B16" s="1147" t="s">
        <v>1599</v>
      </c>
      <c r="C16" s="1147"/>
      <c r="D16" s="1147"/>
      <c r="E16" s="1147"/>
      <c r="F16" s="290">
        <f>SUM(F4:F14)</f>
        <v>0</v>
      </c>
    </row>
    <row r="17" spans="1:6" ht="15.75">
      <c r="A17" s="286"/>
      <c r="B17" s="292"/>
      <c r="C17" s="293"/>
      <c r="D17" s="294"/>
      <c r="E17" s="295"/>
      <c r="F17" s="289"/>
    </row>
  </sheetData>
  <mergeCells count="9">
    <mergeCell ref="B10:E10"/>
    <mergeCell ref="B12:E12"/>
    <mergeCell ref="B14:E14"/>
    <mergeCell ref="B16:E16"/>
    <mergeCell ref="A1:F1"/>
    <mergeCell ref="A2:F2"/>
    <mergeCell ref="B4:E4"/>
    <mergeCell ref="B6:E6"/>
    <mergeCell ref="B8:E8"/>
  </mergeCells>
  <conditionalFormatting sqref="E12:E15">
    <cfRule type="cellIs" dxfId="2" priority="4" stopIfTrue="1" operator="between">
      <formula>0</formula>
      <formula>0</formula>
    </cfRule>
  </conditionalFormatting>
  <conditionalFormatting sqref="E4:E10">
    <cfRule type="cellIs" dxfId="1" priority="3" stopIfTrue="1" operator="between">
      <formula>0</formula>
      <formula>0</formula>
    </cfRule>
  </conditionalFormatting>
  <conditionalFormatting sqref="E16:E17">
    <cfRule type="cellIs" dxfId="0" priority="1" stopIfTrue="1" operator="between">
      <formula>0</formula>
      <formula>0</formula>
    </cfRule>
  </conditionalFormatting>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92"/>
  <sheetViews>
    <sheetView view="pageBreakPreview" topLeftCell="A63" zoomScaleNormal="100" zoomScaleSheetLayoutView="150" workbookViewId="0">
      <selection activeCell="B71" sqref="B71"/>
    </sheetView>
  </sheetViews>
  <sheetFormatPr defaultColWidth="9.140625" defaultRowHeight="15"/>
  <cols>
    <col min="1" max="1" width="4.85546875" style="222" customWidth="1"/>
    <col min="2" max="2" width="85.7109375" style="222" customWidth="1"/>
    <col min="3" max="16384" width="9.140625" style="222"/>
  </cols>
  <sheetData>
    <row r="1" spans="1:2" ht="17.25" customHeight="1">
      <c r="B1" s="1065" t="s">
        <v>2753</v>
      </c>
    </row>
    <row r="2" spans="1:2" ht="15.75">
      <c r="A2" s="298"/>
      <c r="B2" s="1064" t="s">
        <v>1491</v>
      </c>
    </row>
    <row r="3" spans="1:2" ht="15.75">
      <c r="A3" s="298"/>
      <c r="B3" s="890" t="s">
        <v>1492</v>
      </c>
    </row>
    <row r="4" spans="1:2" ht="15.75">
      <c r="A4" s="298"/>
      <c r="B4" s="890" t="s">
        <v>1493</v>
      </c>
    </row>
    <row r="5" spans="1:2" ht="47.25">
      <c r="A5" s="298"/>
      <c r="B5" s="890" t="s">
        <v>1494</v>
      </c>
    </row>
    <row r="6" spans="1:2" ht="31.5">
      <c r="A6" s="298"/>
      <c r="B6" s="890" t="s">
        <v>1495</v>
      </c>
    </row>
    <row r="7" spans="1:2" ht="31.5">
      <c r="A7" s="298"/>
      <c r="B7" s="890" t="s">
        <v>1496</v>
      </c>
    </row>
    <row r="8" spans="1:2" ht="15.75">
      <c r="A8" s="298"/>
      <c r="B8" s="890" t="s">
        <v>1497</v>
      </c>
    </row>
    <row r="9" spans="1:2" ht="31.5">
      <c r="A9" s="298"/>
      <c r="B9" s="890" t="s">
        <v>1498</v>
      </c>
    </row>
    <row r="10" spans="1:2" ht="63">
      <c r="A10" s="298"/>
      <c r="B10" s="890" t="s">
        <v>1499</v>
      </c>
    </row>
    <row r="11" spans="1:2" ht="63">
      <c r="A11" s="298"/>
      <c r="B11" s="890" t="s">
        <v>1500</v>
      </c>
    </row>
    <row r="12" spans="1:2" ht="31.5">
      <c r="A12" s="298"/>
      <c r="B12" s="890" t="s">
        <v>1501</v>
      </c>
    </row>
    <row r="13" spans="1:2" ht="31.5">
      <c r="A13" s="298"/>
      <c r="B13" s="890" t="s">
        <v>1502</v>
      </c>
    </row>
    <row r="14" spans="1:2" ht="15.75">
      <c r="A14" s="298"/>
      <c r="B14" s="890" t="s">
        <v>1503</v>
      </c>
    </row>
    <row r="15" spans="1:2" ht="31.5">
      <c r="A15" s="298"/>
      <c r="B15" s="890" t="s">
        <v>1504</v>
      </c>
    </row>
    <row r="16" spans="1:2" ht="63">
      <c r="A16" s="298"/>
      <c r="B16" s="890" t="s">
        <v>1505</v>
      </c>
    </row>
    <row r="17" spans="1:2" ht="63">
      <c r="A17" s="298"/>
      <c r="B17" s="890" t="s">
        <v>1506</v>
      </c>
    </row>
    <row r="18" spans="1:2" ht="31.5">
      <c r="A18" s="298"/>
      <c r="B18" s="890" t="s">
        <v>1507</v>
      </c>
    </row>
    <row r="19" spans="1:2" ht="31.5">
      <c r="A19" s="298"/>
      <c r="B19" s="890" t="s">
        <v>1508</v>
      </c>
    </row>
    <row r="20" spans="1:2" ht="47.25">
      <c r="A20" s="298"/>
      <c r="B20" s="890" t="s">
        <v>1509</v>
      </c>
    </row>
    <row r="21" spans="1:2" ht="15.75">
      <c r="A21" s="298"/>
      <c r="B21" s="890" t="s">
        <v>1510</v>
      </c>
    </row>
    <row r="22" spans="1:2" ht="31.5">
      <c r="A22" s="298"/>
      <c r="B22" s="890" t="s">
        <v>1788</v>
      </c>
    </row>
    <row r="23" spans="1:2" ht="31.5">
      <c r="A23" s="298"/>
      <c r="B23" s="890" t="s">
        <v>1512</v>
      </c>
    </row>
    <row r="24" spans="1:2" ht="47.25">
      <c r="A24" s="298"/>
      <c r="B24" s="890" t="s">
        <v>1513</v>
      </c>
    </row>
    <row r="25" spans="1:2" ht="31.5">
      <c r="A25" s="298"/>
      <c r="B25" s="890" t="s">
        <v>1789</v>
      </c>
    </row>
    <row r="26" spans="1:2" ht="31.5">
      <c r="A26" s="298"/>
      <c r="B26" s="890" t="s">
        <v>1515</v>
      </c>
    </row>
    <row r="27" spans="1:2" ht="15.75">
      <c r="A27" s="298"/>
      <c r="B27" s="890"/>
    </row>
    <row r="28" spans="1:2" ht="47.25">
      <c r="A28" s="298"/>
      <c r="B28" s="890" t="s">
        <v>1790</v>
      </c>
    </row>
    <row r="29" spans="1:2" ht="47.25">
      <c r="A29" s="298"/>
      <c r="B29" s="890" t="s">
        <v>1517</v>
      </c>
    </row>
    <row r="30" spans="1:2" ht="78.75">
      <c r="A30" s="298"/>
      <c r="B30" s="890" t="s">
        <v>1518</v>
      </c>
    </row>
    <row r="31" spans="1:2" ht="31.5">
      <c r="A31" s="298"/>
      <c r="B31" s="890" t="s">
        <v>1519</v>
      </c>
    </row>
    <row r="32" spans="1:2" ht="47.25">
      <c r="A32" s="298"/>
      <c r="B32" s="890" t="s">
        <v>1520</v>
      </c>
    </row>
    <row r="33" spans="1:2" ht="31.5">
      <c r="A33" s="298"/>
      <c r="B33" s="890" t="s">
        <v>1521</v>
      </c>
    </row>
    <row r="34" spans="1:2" ht="31.5">
      <c r="A34" s="298"/>
      <c r="B34" s="890" t="s">
        <v>1522</v>
      </c>
    </row>
    <row r="35" spans="1:2" ht="47.25">
      <c r="A35" s="298"/>
      <c r="B35" s="890" t="s">
        <v>1523</v>
      </c>
    </row>
    <row r="36" spans="1:2" ht="63">
      <c r="A36" s="298"/>
      <c r="B36" s="890" t="s">
        <v>1524</v>
      </c>
    </row>
    <row r="37" spans="1:2" ht="15.75">
      <c r="A37" s="298"/>
      <c r="B37" s="890" t="s">
        <v>1525</v>
      </c>
    </row>
    <row r="38" spans="1:2" ht="31.5">
      <c r="A38" s="298"/>
      <c r="B38" s="890" t="s">
        <v>1526</v>
      </c>
    </row>
    <row r="39" spans="1:2" ht="31.5">
      <c r="A39" s="298"/>
      <c r="B39" s="890" t="s">
        <v>1527</v>
      </c>
    </row>
    <row r="40" spans="1:2" ht="78.75">
      <c r="A40" s="298"/>
      <c r="B40" s="890" t="s">
        <v>1528</v>
      </c>
    </row>
    <row r="41" spans="1:2" ht="31.5">
      <c r="A41" s="298"/>
      <c r="B41" s="890" t="s">
        <v>1529</v>
      </c>
    </row>
    <row r="42" spans="1:2" ht="47.25">
      <c r="A42" s="298"/>
      <c r="B42" s="890" t="s">
        <v>1530</v>
      </c>
    </row>
    <row r="43" spans="1:2" ht="63">
      <c r="A43" s="298"/>
      <c r="B43" s="890" t="s">
        <v>1531</v>
      </c>
    </row>
    <row r="44" spans="1:2" ht="31.5">
      <c r="A44" s="298"/>
      <c r="B44" s="890" t="s">
        <v>1532</v>
      </c>
    </row>
    <row r="45" spans="1:2" ht="47.25">
      <c r="A45" s="298"/>
      <c r="B45" s="890" t="s">
        <v>1533</v>
      </c>
    </row>
    <row r="46" spans="1:2" ht="15.75">
      <c r="A46" s="298"/>
      <c r="B46" s="890" t="s">
        <v>1534</v>
      </c>
    </row>
    <row r="47" spans="1:2" ht="15.75">
      <c r="A47" s="298"/>
      <c r="B47" s="890"/>
    </row>
    <row r="48" spans="1:2" ht="31.5">
      <c r="A48" s="298"/>
      <c r="B48" s="890" t="s">
        <v>1791</v>
      </c>
    </row>
    <row r="49" spans="1:2" ht="110.25">
      <c r="A49" s="298"/>
      <c r="B49" s="890" t="s">
        <v>1536</v>
      </c>
    </row>
    <row r="50" spans="1:2" ht="47.25">
      <c r="A50" s="298"/>
      <c r="B50" s="890" t="s">
        <v>1537</v>
      </c>
    </row>
    <row r="51" spans="1:2" ht="31.5">
      <c r="A51" s="298"/>
      <c r="B51" s="890" t="s">
        <v>1538</v>
      </c>
    </row>
    <row r="52" spans="1:2" ht="31.5">
      <c r="A52" s="298"/>
      <c r="B52" s="890" t="s">
        <v>1539</v>
      </c>
    </row>
    <row r="53" spans="1:2" ht="110.25">
      <c r="A53" s="298"/>
      <c r="B53" s="890" t="s">
        <v>1540</v>
      </c>
    </row>
    <row r="54" spans="1:2" ht="110.25">
      <c r="A54" s="298"/>
      <c r="B54" s="890" t="s">
        <v>1541</v>
      </c>
    </row>
    <row r="55" spans="1:2" ht="31.5">
      <c r="A55" s="298"/>
      <c r="B55" s="890" t="s">
        <v>1542</v>
      </c>
    </row>
    <row r="56" spans="1:2" ht="31.5">
      <c r="A56" s="298"/>
      <c r="B56" s="890" t="s">
        <v>1543</v>
      </c>
    </row>
    <row r="57" spans="1:2" ht="15.75">
      <c r="A57" s="298"/>
      <c r="B57" s="890" t="s">
        <v>1544</v>
      </c>
    </row>
    <row r="58" spans="1:2" ht="15.75">
      <c r="A58" s="298"/>
      <c r="B58" s="890" t="s">
        <v>1545</v>
      </c>
    </row>
    <row r="59" spans="1:2" ht="31.5">
      <c r="A59" s="298"/>
      <c r="B59" s="890" t="s">
        <v>1546</v>
      </c>
    </row>
    <row r="60" spans="1:2" ht="15.75">
      <c r="A60" s="298"/>
      <c r="B60" s="890"/>
    </row>
    <row r="61" spans="1:2" ht="15.75">
      <c r="A61" s="298"/>
      <c r="B61" s="1064" t="s">
        <v>1547</v>
      </c>
    </row>
    <row r="62" spans="1:2" ht="63">
      <c r="A62" s="298"/>
      <c r="B62" s="890" t="s">
        <v>1792</v>
      </c>
    </row>
    <row r="63" spans="1:2" ht="31.5">
      <c r="A63" s="298"/>
      <c r="B63" s="890" t="s">
        <v>1549</v>
      </c>
    </row>
    <row r="64" spans="1:2" ht="15.75">
      <c r="A64" s="298"/>
      <c r="B64" s="890" t="s">
        <v>1550</v>
      </c>
    </row>
    <row r="65" spans="1:2" ht="47.25">
      <c r="A65" s="298"/>
      <c r="B65" s="890" t="s">
        <v>1551</v>
      </c>
    </row>
    <row r="66" spans="1:2" ht="15.75">
      <c r="A66" s="298"/>
      <c r="B66" s="890" t="s">
        <v>1552</v>
      </c>
    </row>
    <row r="67" spans="1:2" ht="15.75">
      <c r="A67" s="298"/>
      <c r="B67" s="890" t="s">
        <v>1553</v>
      </c>
    </row>
    <row r="68" spans="1:2" ht="15.75">
      <c r="A68" s="298"/>
      <c r="B68" s="890"/>
    </row>
    <row r="69" spans="1:2" ht="15.75">
      <c r="A69" s="298"/>
      <c r="B69" s="1064" t="s">
        <v>1554</v>
      </c>
    </row>
    <row r="70" spans="1:2" ht="78.75">
      <c r="A70" s="298"/>
      <c r="B70" s="890" t="s">
        <v>1555</v>
      </c>
    </row>
    <row r="71" spans="1:2" ht="63">
      <c r="A71" s="298"/>
      <c r="B71" s="890" t="s">
        <v>1556</v>
      </c>
    </row>
    <row r="72" spans="1:2" ht="110.25">
      <c r="A72" s="298"/>
      <c r="B72" s="890" t="s">
        <v>1557</v>
      </c>
    </row>
    <row r="73" spans="1:2" ht="78.75">
      <c r="A73" s="298"/>
      <c r="B73" s="890" t="s">
        <v>1558</v>
      </c>
    </row>
    <row r="74" spans="1:2" ht="47.25">
      <c r="A74" s="298"/>
      <c r="B74" s="890" t="s">
        <v>1559</v>
      </c>
    </row>
    <row r="75" spans="1:2" ht="63">
      <c r="A75" s="298"/>
      <c r="B75" s="890" t="s">
        <v>1560</v>
      </c>
    </row>
    <row r="76" spans="1:2" ht="78.75">
      <c r="A76" s="298"/>
      <c r="B76" s="890" t="s">
        <v>1561</v>
      </c>
    </row>
    <row r="77" spans="1:2" ht="31.5">
      <c r="A77" s="298"/>
      <c r="B77" s="890" t="s">
        <v>1793</v>
      </c>
    </row>
    <row r="78" spans="1:2" ht="15.75">
      <c r="A78" s="298"/>
      <c r="B78" s="890"/>
    </row>
    <row r="79" spans="1:2" ht="15.75">
      <c r="A79" s="298"/>
      <c r="B79" s="1064" t="s">
        <v>1563</v>
      </c>
    </row>
    <row r="80" spans="1:2" ht="47.25">
      <c r="A80" s="298"/>
      <c r="B80" s="890" t="s">
        <v>1564</v>
      </c>
    </row>
    <row r="81" spans="1:2" ht="110.25">
      <c r="A81" s="298"/>
      <c r="B81" s="890" t="s">
        <v>1565</v>
      </c>
    </row>
    <row r="82" spans="1:2" ht="15.75">
      <c r="A82" s="298"/>
      <c r="B82" s="890"/>
    </row>
    <row r="83" spans="1:2" ht="15.75">
      <c r="A83" s="298"/>
      <c r="B83" s="1064" t="s">
        <v>1566</v>
      </c>
    </row>
    <row r="84" spans="1:2" ht="31.5">
      <c r="A84" s="298"/>
      <c r="B84" s="890" t="s">
        <v>1567</v>
      </c>
    </row>
    <row r="85" spans="1:2" ht="31.5">
      <c r="A85" s="298"/>
      <c r="B85" s="890" t="s">
        <v>1568</v>
      </c>
    </row>
    <row r="86" spans="1:2" ht="15.75">
      <c r="A86" s="298"/>
      <c r="B86" s="890" t="s">
        <v>1569</v>
      </c>
    </row>
    <row r="87" spans="1:2" ht="31.5">
      <c r="A87" s="298"/>
      <c r="B87" s="890" t="s">
        <v>1570</v>
      </c>
    </row>
    <row r="88" spans="1:2" ht="15.75">
      <c r="A88" s="298"/>
      <c r="B88" s="890" t="s">
        <v>1571</v>
      </c>
    </row>
    <row r="89" spans="1:2" ht="31.5">
      <c r="A89" s="298"/>
      <c r="B89" s="890" t="s">
        <v>1572</v>
      </c>
    </row>
    <row r="90" spans="1:2" ht="31.5">
      <c r="A90" s="298"/>
      <c r="B90" s="890" t="s">
        <v>1573</v>
      </c>
    </row>
    <row r="91" spans="1:2" ht="126">
      <c r="A91" s="298"/>
      <c r="B91" s="890" t="s">
        <v>1574</v>
      </c>
    </row>
    <row r="92" spans="1:2" ht="94.5">
      <c r="A92" s="298"/>
      <c r="B92" s="890" t="s">
        <v>1575</v>
      </c>
    </row>
  </sheetData>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435"/>
  <sheetViews>
    <sheetView view="pageBreakPreview" topLeftCell="A393" zoomScale="140" zoomScaleNormal="90" zoomScaleSheetLayoutView="140" workbookViewId="0">
      <selection activeCell="C398" sqref="C398"/>
    </sheetView>
  </sheetViews>
  <sheetFormatPr defaultColWidth="9.140625" defaultRowHeight="15"/>
  <cols>
    <col min="1" max="1" width="4" style="222" customWidth="1"/>
    <col min="2" max="2" width="3.42578125" style="222" bestFit="1" customWidth="1"/>
    <col min="3" max="3" width="54.28515625" style="222" customWidth="1"/>
    <col min="4" max="4" width="7" style="222" bestFit="1" customWidth="1"/>
    <col min="5" max="5" width="7.7109375" style="222" customWidth="1"/>
    <col min="6" max="6" width="9" style="222" customWidth="1"/>
    <col min="7" max="7" width="9.85546875" style="222" customWidth="1"/>
    <col min="8" max="16384" width="9.140625" style="222"/>
  </cols>
  <sheetData>
    <row r="1" spans="1:7" s="831" customFormat="1" ht="12" thickBot="1">
      <c r="A1" s="1152" t="s">
        <v>2671</v>
      </c>
      <c r="B1" s="1153"/>
      <c r="C1" s="839" t="s">
        <v>2672</v>
      </c>
      <c r="D1" s="840" t="s">
        <v>2673</v>
      </c>
      <c r="E1" s="841" t="s">
        <v>2674</v>
      </c>
      <c r="F1" s="840" t="s">
        <v>2675</v>
      </c>
      <c r="G1" s="842" t="s">
        <v>2676</v>
      </c>
    </row>
    <row r="2" spans="1:7" ht="15.75" thickTop="1"/>
    <row r="3" spans="1:7" ht="19.5" thickBot="1">
      <c r="A3" s="1156" t="s">
        <v>2378</v>
      </c>
      <c r="B3" s="1156"/>
      <c r="C3" s="104" t="s">
        <v>2374</v>
      </c>
      <c r="D3" s="740"/>
      <c r="E3" s="740"/>
      <c r="F3" s="740"/>
      <c r="G3" s="740"/>
    </row>
    <row r="4" spans="1:7" ht="20.25" thickTop="1" thickBot="1">
      <c r="A4" s="1159" t="s">
        <v>2744</v>
      </c>
      <c r="B4" s="1158"/>
      <c r="C4" s="1158"/>
      <c r="D4" s="1158"/>
      <c r="E4" s="1158"/>
      <c r="F4" s="1158"/>
      <c r="G4" s="1160"/>
    </row>
    <row r="5" spans="1:7" ht="16.5" thickTop="1">
      <c r="A5" s="883" t="s">
        <v>1443</v>
      </c>
      <c r="B5" s="884"/>
      <c r="C5" s="885"/>
      <c r="D5" s="886"/>
      <c r="E5" s="887"/>
      <c r="F5" s="888"/>
      <c r="G5" s="887"/>
    </row>
    <row r="6" spans="1:7" ht="47.25">
      <c r="A6" s="889" t="str">
        <f>$A$5</f>
        <v>1.</v>
      </c>
      <c r="B6" s="845">
        <f>IF(ISBLANK(A6),"",COUNTA($A$6:A6))</f>
        <v>1</v>
      </c>
      <c r="C6" s="890" t="s">
        <v>1823</v>
      </c>
      <c r="D6" s="891"/>
      <c r="E6" s="891"/>
      <c r="F6" s="892"/>
      <c r="G6" s="846"/>
    </row>
    <row r="7" spans="1:7" ht="47.25">
      <c r="A7" s="893"/>
      <c r="B7" s="845" t="str">
        <f>IF(ISBLANK(A7),"",COUNTA($A$6:A7))</f>
        <v/>
      </c>
      <c r="C7" s="890" t="s">
        <v>1824</v>
      </c>
      <c r="D7" s="891"/>
      <c r="E7" s="891"/>
      <c r="F7" s="892"/>
      <c r="G7" s="846"/>
    </row>
    <row r="8" spans="1:7" ht="63">
      <c r="A8" s="889"/>
      <c r="B8" s="845" t="str">
        <f>IF(ISBLANK(A8),"",COUNTA($A$6:A8))</f>
        <v/>
      </c>
      <c r="C8" s="890" t="s">
        <v>1825</v>
      </c>
      <c r="D8" s="891"/>
      <c r="E8" s="891"/>
      <c r="F8" s="892"/>
      <c r="G8" s="846"/>
    </row>
    <row r="9" spans="1:7" ht="63">
      <c r="A9" s="889"/>
      <c r="B9" s="845" t="str">
        <f>IF(ISBLANK(A9),"",COUNTA($A$6:A9))</f>
        <v/>
      </c>
      <c r="C9" s="890" t="s">
        <v>1826</v>
      </c>
      <c r="D9" s="891"/>
      <c r="E9" s="891"/>
      <c r="F9" s="892"/>
      <c r="G9" s="846"/>
    </row>
    <row r="10" spans="1:7" ht="63">
      <c r="A10" s="889"/>
      <c r="B10" s="845" t="str">
        <f>IF(ISBLANK(A10),"",COUNTA($A$6:A10))</f>
        <v/>
      </c>
      <c r="C10" s="890" t="s">
        <v>1827</v>
      </c>
      <c r="D10" s="891"/>
      <c r="E10" s="891"/>
      <c r="F10" s="892"/>
      <c r="G10" s="846"/>
    </row>
    <row r="11" spans="1:7" ht="63">
      <c r="A11" s="889"/>
      <c r="B11" s="845" t="str">
        <f>IF(ISBLANK(A11),"",COUNTA($A$6:A11))</f>
        <v/>
      </c>
      <c r="C11" s="890" t="s">
        <v>1828</v>
      </c>
      <c r="D11" s="891"/>
      <c r="E11" s="891"/>
      <c r="F11" s="892"/>
      <c r="G11" s="846"/>
    </row>
    <row r="12" spans="1:7" ht="47.25">
      <c r="A12" s="889"/>
      <c r="B12" s="845" t="str">
        <f>IF(ISBLANK(A12),"",COUNTA($A$6:A12))</f>
        <v/>
      </c>
      <c r="C12" s="890" t="s">
        <v>1829</v>
      </c>
      <c r="D12" s="891"/>
      <c r="E12" s="891"/>
      <c r="F12" s="892"/>
      <c r="G12" s="846"/>
    </row>
    <row r="13" spans="1:7" ht="47.25">
      <c r="A13" s="889"/>
      <c r="B13" s="845" t="str">
        <f>IF(ISBLANK(A13),"",COUNTA($A$6:A13))</f>
        <v/>
      </c>
      <c r="C13" s="890" t="s">
        <v>1830</v>
      </c>
      <c r="D13" s="891"/>
      <c r="E13" s="891"/>
      <c r="F13" s="892"/>
      <c r="G13" s="846"/>
    </row>
    <row r="14" spans="1:7" ht="47.25">
      <c r="A14" s="889"/>
      <c r="B14" s="845" t="str">
        <f>IF(ISBLANK(A14),"",COUNTA($A$6:A14))</f>
        <v/>
      </c>
      <c r="C14" s="890" t="s">
        <v>1831</v>
      </c>
      <c r="D14" s="891"/>
      <c r="E14" s="891"/>
      <c r="F14" s="892"/>
      <c r="G14" s="846"/>
    </row>
    <row r="15" spans="1:7" ht="63">
      <c r="A15" s="889"/>
      <c r="B15" s="845" t="str">
        <f>IF(ISBLANK(A15),"",COUNTA($A$6:A15))</f>
        <v/>
      </c>
      <c r="C15" s="890" t="s">
        <v>1832</v>
      </c>
      <c r="D15" s="891"/>
      <c r="E15" s="891"/>
      <c r="F15" s="892"/>
      <c r="G15" s="846"/>
    </row>
    <row r="16" spans="1:7" ht="15.75">
      <c r="A16" s="889"/>
      <c r="B16" s="845" t="str">
        <f>IF(ISBLANK(A16),"",COUNTA($A$6:A16))</f>
        <v/>
      </c>
      <c r="C16" s="890" t="s">
        <v>1833</v>
      </c>
      <c r="D16" s="891"/>
      <c r="E16" s="891"/>
      <c r="F16" s="892"/>
      <c r="G16" s="846"/>
    </row>
    <row r="17" spans="1:7" ht="15.75">
      <c r="A17" s="889"/>
      <c r="B17" s="845" t="str">
        <f>IF(ISBLANK(A17),"",COUNTA($A$6:A17))</f>
        <v/>
      </c>
      <c r="C17" s="890" t="s">
        <v>1834</v>
      </c>
      <c r="D17" s="891"/>
      <c r="E17" s="891"/>
      <c r="F17" s="892"/>
      <c r="G17" s="846"/>
    </row>
    <row r="18" spans="1:7" ht="15.75">
      <c r="A18" s="889"/>
      <c r="B18" s="845" t="str">
        <f>IF(ISBLANK(A18),"",COUNTA($A$6:A18))</f>
        <v/>
      </c>
      <c r="C18" s="890" t="s">
        <v>1835</v>
      </c>
      <c r="D18" s="891"/>
      <c r="E18" s="891"/>
      <c r="F18" s="892"/>
      <c r="G18" s="846"/>
    </row>
    <row r="19" spans="1:7" ht="15.75">
      <c r="A19" s="889"/>
      <c r="B19" s="845" t="str">
        <f>IF(ISBLANK(A19),"",COUNTA($A$6:A19))</f>
        <v/>
      </c>
      <c r="C19" s="890" t="s">
        <v>1836</v>
      </c>
      <c r="D19" s="891"/>
      <c r="E19" s="891"/>
      <c r="F19" s="892"/>
      <c r="G19" s="846"/>
    </row>
    <row r="20" spans="1:7" ht="47.25">
      <c r="A20" s="889"/>
      <c r="B20" s="845" t="str">
        <f>IF(ISBLANK(A20),"",COUNTA($A$6:A20))</f>
        <v/>
      </c>
      <c r="C20" s="890" t="s">
        <v>1837</v>
      </c>
      <c r="D20" s="891"/>
      <c r="E20" s="891"/>
      <c r="F20" s="892"/>
      <c r="G20" s="846"/>
    </row>
    <row r="21" spans="1:7" ht="15.75">
      <c r="A21" s="889"/>
      <c r="B21" s="845" t="str">
        <f>IF(ISBLANK(A21),"",COUNTA($A$6:A21))</f>
        <v/>
      </c>
      <c r="C21" s="890" t="s">
        <v>1838</v>
      </c>
      <c r="D21" s="891"/>
      <c r="E21" s="891"/>
      <c r="F21" s="892"/>
      <c r="G21" s="846"/>
    </row>
    <row r="22" spans="1:7" ht="15.75">
      <c r="A22" s="889"/>
      <c r="B22" s="845" t="str">
        <f>IF(ISBLANK(A22),"",COUNTA($A$6:A22))</f>
        <v/>
      </c>
      <c r="C22" s="890" t="s">
        <v>1839</v>
      </c>
      <c r="D22" s="891"/>
      <c r="E22" s="891"/>
      <c r="F22" s="892"/>
      <c r="G22" s="846"/>
    </row>
    <row r="23" spans="1:7" ht="15.75">
      <c r="A23" s="889"/>
      <c r="B23" s="845" t="str">
        <f>IF(ISBLANK(A23),"",COUNTA($A$6:A23))</f>
        <v/>
      </c>
      <c r="C23" s="890" t="s">
        <v>1840</v>
      </c>
      <c r="D23" s="891"/>
      <c r="E23" s="891"/>
      <c r="F23" s="892"/>
      <c r="G23" s="846"/>
    </row>
    <row r="24" spans="1:7" ht="47.25">
      <c r="A24" s="889"/>
      <c r="B24" s="845" t="str">
        <f>IF(ISBLANK(A24),"",COUNTA($A$6:A24))</f>
        <v/>
      </c>
      <c r="C24" s="890" t="s">
        <v>1841</v>
      </c>
      <c r="D24" s="891"/>
      <c r="E24" s="891"/>
      <c r="F24" s="892"/>
      <c r="G24" s="846"/>
    </row>
    <row r="25" spans="1:7" ht="15.75">
      <c r="A25" s="889"/>
      <c r="B25" s="845" t="str">
        <f>IF(ISBLANK(A25),"",COUNTA($A$6:A25))</f>
        <v/>
      </c>
      <c r="C25" s="890" t="s">
        <v>1842</v>
      </c>
      <c r="D25" s="891"/>
      <c r="E25" s="891"/>
      <c r="F25" s="892"/>
      <c r="G25" s="846"/>
    </row>
    <row r="26" spans="1:7" ht="15.75">
      <c r="A26" s="889"/>
      <c r="B26" s="845" t="str">
        <f>IF(ISBLANK(A26),"",COUNTA($A$6:A26))</f>
        <v/>
      </c>
      <c r="C26" s="890" t="s">
        <v>1843</v>
      </c>
      <c r="D26" s="891"/>
      <c r="E26" s="891"/>
      <c r="F26" s="892"/>
      <c r="G26" s="846"/>
    </row>
    <row r="27" spans="1:7" ht="15.75">
      <c r="A27" s="889"/>
      <c r="B27" s="845" t="str">
        <f>IF(ISBLANK(A27),"",COUNTA($A$6:A27))</f>
        <v/>
      </c>
      <c r="C27" s="890" t="s">
        <v>1844</v>
      </c>
      <c r="D27" s="891"/>
      <c r="E27" s="891"/>
      <c r="F27" s="892"/>
      <c r="G27" s="846"/>
    </row>
    <row r="28" spans="1:7" ht="63">
      <c r="A28" s="889"/>
      <c r="B28" s="845" t="str">
        <f>IF(ISBLANK(A28),"",COUNTA($A$6:A28))</f>
        <v/>
      </c>
      <c r="C28" s="890" t="s">
        <v>1845</v>
      </c>
      <c r="D28" s="891"/>
      <c r="E28" s="891"/>
      <c r="F28" s="892"/>
      <c r="G28" s="846"/>
    </row>
    <row r="29" spans="1:7" ht="15.75">
      <c r="A29" s="889"/>
      <c r="B29" s="845" t="str">
        <f>IF(ISBLANK(A29),"",COUNTA($A$6:A29))</f>
        <v/>
      </c>
      <c r="C29" s="890" t="s">
        <v>1846</v>
      </c>
      <c r="D29" s="891"/>
      <c r="E29" s="891"/>
      <c r="F29" s="892"/>
      <c r="G29" s="846"/>
    </row>
    <row r="30" spans="1:7" ht="15.75">
      <c r="A30" s="889"/>
      <c r="B30" s="845" t="str">
        <f>IF(ISBLANK(A30),"",COUNTA($A$6:A30))</f>
        <v/>
      </c>
      <c r="C30" s="890" t="s">
        <v>1847</v>
      </c>
      <c r="D30" s="891"/>
      <c r="E30" s="891"/>
      <c r="F30" s="892"/>
      <c r="G30" s="846"/>
    </row>
    <row r="31" spans="1:7" ht="15.75">
      <c r="A31" s="889"/>
      <c r="B31" s="845" t="str">
        <f>IF(ISBLANK(A31),"",COUNTA($A$6:A31))</f>
        <v/>
      </c>
      <c r="C31" s="890" t="s">
        <v>1848</v>
      </c>
      <c r="D31" s="891"/>
      <c r="E31" s="891"/>
      <c r="F31" s="892"/>
      <c r="G31" s="846"/>
    </row>
    <row r="32" spans="1:7" ht="15.75">
      <c r="A32" s="889"/>
      <c r="B32" s="845" t="str">
        <f>IF(ISBLANK(A32),"",COUNTA($A$6:A32))</f>
        <v/>
      </c>
      <c r="C32" s="890" t="s">
        <v>1849</v>
      </c>
      <c r="D32" s="891"/>
      <c r="E32" s="891"/>
      <c r="F32" s="892"/>
      <c r="G32" s="846"/>
    </row>
    <row r="33" spans="1:7" ht="15.75">
      <c r="A33" s="889"/>
      <c r="B33" s="845" t="str">
        <f>IF(ISBLANK(A33),"",COUNTA($A$6:A33))</f>
        <v/>
      </c>
      <c r="C33" s="890" t="s">
        <v>1850</v>
      </c>
      <c r="D33" s="891"/>
      <c r="E33" s="891"/>
      <c r="F33" s="892"/>
      <c r="G33" s="846"/>
    </row>
    <row r="34" spans="1:7" ht="15.75">
      <c r="A34" s="889"/>
      <c r="B34" s="845" t="str">
        <f>IF(ISBLANK(A34),"",COUNTA($A$6:A34))</f>
        <v/>
      </c>
      <c r="C34" s="890" t="s">
        <v>1851</v>
      </c>
      <c r="D34" s="891"/>
      <c r="E34" s="891"/>
      <c r="F34" s="892"/>
      <c r="G34" s="846"/>
    </row>
    <row r="35" spans="1:7" ht="15.75">
      <c r="A35" s="889"/>
      <c r="B35" s="845" t="str">
        <f>IF(ISBLANK(A35),"",COUNTA($A$6:A35))</f>
        <v/>
      </c>
      <c r="C35" s="890" t="s">
        <v>1852</v>
      </c>
      <c r="D35" s="891"/>
      <c r="E35" s="891"/>
      <c r="F35" s="892"/>
      <c r="G35" s="846"/>
    </row>
    <row r="36" spans="1:7" ht="15.75">
      <c r="A36" s="889"/>
      <c r="B36" s="845" t="str">
        <f>IF(ISBLANK(A36),"",COUNTA($A$6:A36))</f>
        <v/>
      </c>
      <c r="C36" s="890" t="s">
        <v>1853</v>
      </c>
      <c r="D36" s="891"/>
      <c r="E36" s="891"/>
      <c r="F36" s="892"/>
      <c r="G36" s="846"/>
    </row>
    <row r="37" spans="1:7" ht="15.75">
      <c r="A37" s="889"/>
      <c r="B37" s="845" t="str">
        <f>IF(ISBLANK(A37),"",COUNTA($A$6:A37))</f>
        <v/>
      </c>
      <c r="C37" s="890" t="s">
        <v>1854</v>
      </c>
      <c r="D37" s="891"/>
      <c r="E37" s="891"/>
      <c r="F37" s="892"/>
      <c r="G37" s="846"/>
    </row>
    <row r="38" spans="1:7" ht="15.75">
      <c r="A38" s="889"/>
      <c r="B38" s="845" t="str">
        <f>IF(ISBLANK(A38),"",COUNTA($A$6:A38))</f>
        <v/>
      </c>
      <c r="C38" s="890" t="s">
        <v>1855</v>
      </c>
      <c r="D38" s="891"/>
      <c r="E38" s="891"/>
      <c r="F38" s="892"/>
      <c r="G38" s="846"/>
    </row>
    <row r="39" spans="1:7" ht="15.75">
      <c r="A39" s="889"/>
      <c r="B39" s="845" t="str">
        <f>IF(ISBLANK(A39),"",COUNTA($A$6:A39))</f>
        <v/>
      </c>
      <c r="C39" s="890" t="s">
        <v>1856</v>
      </c>
      <c r="D39" s="891"/>
      <c r="E39" s="891"/>
      <c r="F39" s="892"/>
      <c r="G39" s="846"/>
    </row>
    <row r="40" spans="1:7" ht="15.75">
      <c r="A40" s="889"/>
      <c r="B40" s="845" t="str">
        <f>IF(ISBLANK(A40),"",COUNTA($A$6:A40))</f>
        <v/>
      </c>
      <c r="C40" s="894" t="s">
        <v>1857</v>
      </c>
      <c r="D40" s="891"/>
      <c r="E40" s="891"/>
      <c r="F40" s="892"/>
      <c r="G40" s="846"/>
    </row>
    <row r="41" spans="1:7" ht="15.75">
      <c r="A41" s="889"/>
      <c r="B41" s="845" t="str">
        <f>IF(ISBLANK(A41),"",COUNTA($A$6:A41))</f>
        <v/>
      </c>
      <c r="C41" s="894" t="s">
        <v>1858</v>
      </c>
      <c r="D41" s="891"/>
      <c r="E41" s="891"/>
      <c r="F41" s="892"/>
      <c r="G41" s="846"/>
    </row>
    <row r="42" spans="1:7" ht="15.75">
      <c r="A42" s="889"/>
      <c r="B42" s="845" t="str">
        <f>IF(ISBLANK(A42),"",COUNTA($A$6:A42))</f>
        <v/>
      </c>
      <c r="C42" s="890" t="s">
        <v>1859</v>
      </c>
      <c r="D42" s="891"/>
      <c r="E42" s="891"/>
      <c r="F42" s="892"/>
      <c r="G42" s="846"/>
    </row>
    <row r="43" spans="1:7" ht="15.75">
      <c r="A43" s="889"/>
      <c r="B43" s="845" t="str">
        <f>IF(ISBLANK(A43),"",COUNTA($A$6:A43))</f>
        <v/>
      </c>
      <c r="C43" s="890" t="s">
        <v>1860</v>
      </c>
      <c r="D43" s="891"/>
      <c r="E43" s="891"/>
      <c r="F43" s="892"/>
      <c r="G43" s="846"/>
    </row>
    <row r="44" spans="1:7" ht="15.75">
      <c r="A44" s="889"/>
      <c r="B44" s="845" t="str">
        <f>IF(ISBLANK(A44),"",COUNTA($A$6:A44))</f>
        <v/>
      </c>
      <c r="C44" s="890" t="s">
        <v>1861</v>
      </c>
      <c r="D44" s="891"/>
      <c r="E44" s="891"/>
      <c r="F44" s="892"/>
      <c r="G44" s="846"/>
    </row>
    <row r="45" spans="1:7" ht="15.75">
      <c r="A45" s="889"/>
      <c r="B45" s="845" t="str">
        <f>IF(ISBLANK(A45),"",COUNTA($A$6:A45))</f>
        <v/>
      </c>
      <c r="C45" s="890" t="s">
        <v>1862</v>
      </c>
      <c r="D45" s="891"/>
      <c r="E45" s="891"/>
      <c r="F45" s="892"/>
      <c r="G45" s="846"/>
    </row>
    <row r="46" spans="1:7" ht="15.75">
      <c r="A46" s="889"/>
      <c r="B46" s="845" t="str">
        <f>IF(ISBLANK(A46),"",COUNTA($A$6:A46))</f>
        <v/>
      </c>
      <c r="C46" s="890" t="s">
        <v>1863</v>
      </c>
      <c r="D46" s="891"/>
      <c r="E46" s="891"/>
      <c r="F46" s="892"/>
      <c r="G46" s="846"/>
    </row>
    <row r="47" spans="1:7" ht="15.75">
      <c r="A47" s="889"/>
      <c r="B47" s="845" t="str">
        <f>IF(ISBLANK(A47),"",COUNTA($A$6:A47))</f>
        <v/>
      </c>
      <c r="C47" s="890" t="s">
        <v>1864</v>
      </c>
      <c r="D47" s="891"/>
      <c r="E47" s="891"/>
      <c r="F47" s="892"/>
      <c r="G47" s="846"/>
    </row>
    <row r="48" spans="1:7" ht="31.5">
      <c r="A48" s="889"/>
      <c r="B48" s="845" t="str">
        <f>IF(ISBLANK(A48),"",COUNTA($A$6:A48))</f>
        <v/>
      </c>
      <c r="C48" s="890" t="s">
        <v>1865</v>
      </c>
      <c r="D48" s="891"/>
      <c r="E48" s="891"/>
      <c r="F48" s="892"/>
      <c r="G48" s="846"/>
    </row>
    <row r="49" spans="1:7" ht="31.5">
      <c r="A49" s="889"/>
      <c r="B49" s="845" t="str">
        <f>IF(ISBLANK(A49),"",COUNTA($A$6:A49))</f>
        <v/>
      </c>
      <c r="C49" s="890" t="s">
        <v>1866</v>
      </c>
      <c r="D49" s="891"/>
      <c r="E49" s="891"/>
      <c r="F49" s="892"/>
      <c r="G49" s="846"/>
    </row>
    <row r="50" spans="1:7" ht="15.75">
      <c r="A50" s="889"/>
      <c r="B50" s="845" t="str">
        <f>IF(ISBLANK(A50),"",COUNTA($A$6:A50))</f>
        <v/>
      </c>
      <c r="C50" s="890" t="s">
        <v>1867</v>
      </c>
      <c r="D50" s="891"/>
      <c r="E50" s="891"/>
      <c r="F50" s="892"/>
      <c r="G50" s="846"/>
    </row>
    <row r="51" spans="1:7" ht="15.75">
      <c r="A51" s="889"/>
      <c r="B51" s="845" t="str">
        <f>IF(ISBLANK(A51),"",COUNTA($A$6:A51))</f>
        <v/>
      </c>
      <c r="C51" s="890" t="s">
        <v>1868</v>
      </c>
      <c r="D51" s="891"/>
      <c r="E51" s="891"/>
      <c r="F51" s="892"/>
      <c r="G51" s="846"/>
    </row>
    <row r="52" spans="1:7" ht="15.75">
      <c r="A52" s="889"/>
      <c r="B52" s="845" t="str">
        <f>IF(ISBLANK(A52),"",COUNTA($A$6:A52))</f>
        <v/>
      </c>
      <c r="C52" s="890" t="s">
        <v>1869</v>
      </c>
      <c r="D52" s="895"/>
      <c r="E52" s="895"/>
      <c r="F52" s="896"/>
      <c r="G52" s="895"/>
    </row>
    <row r="53" spans="1:7" ht="15.75">
      <c r="A53" s="889"/>
      <c r="B53" s="845" t="str">
        <f>IF(ISBLANK(A53),"",COUNTA($A$6:A53))</f>
        <v/>
      </c>
      <c r="C53" s="890" t="s">
        <v>1870</v>
      </c>
      <c r="D53" s="897" t="s">
        <v>1578</v>
      </c>
      <c r="E53" s="897">
        <v>1</v>
      </c>
      <c r="F53" s="892"/>
      <c r="G53" s="846">
        <f>E53*F53</f>
        <v>0</v>
      </c>
    </row>
    <row r="54" spans="1:7" ht="15.75">
      <c r="A54" s="889"/>
      <c r="B54" s="845" t="str">
        <f>IF(ISBLANK(A54),"",COUNTA($A$6:A54))</f>
        <v/>
      </c>
      <c r="C54" s="890"/>
      <c r="D54" s="891"/>
      <c r="E54" s="891"/>
      <c r="F54" s="892"/>
      <c r="G54" s="846"/>
    </row>
    <row r="55" spans="1:7" ht="15.75">
      <c r="A55" s="889" t="str">
        <f>$A$5</f>
        <v>1.</v>
      </c>
      <c r="B55" s="845">
        <f>IF(ISBLANK(A55),"",COUNTA($A$6:A55))</f>
        <v>2</v>
      </c>
      <c r="C55" s="890" t="s">
        <v>1871</v>
      </c>
      <c r="D55" s="891"/>
      <c r="E55" s="891"/>
      <c r="F55" s="892"/>
      <c r="G55" s="846"/>
    </row>
    <row r="56" spans="1:7" ht="63">
      <c r="A56" s="889"/>
      <c r="B56" s="845" t="str">
        <f>IF(ISBLANK(A56),"",COUNTA($A$6:A56))</f>
        <v/>
      </c>
      <c r="C56" s="890" t="s">
        <v>1832</v>
      </c>
      <c r="D56" s="891"/>
      <c r="E56" s="891"/>
      <c r="F56" s="892"/>
      <c r="G56" s="846"/>
    </row>
    <row r="57" spans="1:7" ht="15.75">
      <c r="A57" s="889"/>
      <c r="B57" s="845" t="str">
        <f>IF(ISBLANK(A57),"",COUNTA($A$6:A57))</f>
        <v/>
      </c>
      <c r="C57" s="890" t="s">
        <v>1872</v>
      </c>
      <c r="D57" s="891"/>
      <c r="E57" s="891"/>
      <c r="F57" s="892"/>
      <c r="G57" s="846"/>
    </row>
    <row r="58" spans="1:7" ht="15.75">
      <c r="A58" s="889"/>
      <c r="B58" s="845" t="str">
        <f>IF(ISBLANK(A58),"",COUNTA($A$6:A58))</f>
        <v/>
      </c>
      <c r="C58" s="890" t="s">
        <v>1873</v>
      </c>
      <c r="D58" s="891"/>
      <c r="E58" s="891"/>
      <c r="F58" s="892"/>
      <c r="G58" s="846"/>
    </row>
    <row r="59" spans="1:7" ht="15.75">
      <c r="A59" s="889"/>
      <c r="B59" s="845" t="str">
        <f>IF(ISBLANK(A59),"",COUNTA($A$6:A59))</f>
        <v/>
      </c>
      <c r="C59" s="890" t="s">
        <v>1874</v>
      </c>
      <c r="D59" s="891"/>
      <c r="E59" s="891"/>
      <c r="F59" s="892"/>
      <c r="G59" s="846"/>
    </row>
    <row r="60" spans="1:7" ht="15.75">
      <c r="A60" s="889"/>
      <c r="B60" s="845" t="str">
        <f>IF(ISBLANK(A60),"",COUNTA($A$6:A60))</f>
        <v/>
      </c>
      <c r="C60" s="890" t="s">
        <v>1836</v>
      </c>
      <c r="D60" s="891"/>
      <c r="E60" s="891"/>
      <c r="F60" s="892"/>
      <c r="G60" s="846"/>
    </row>
    <row r="61" spans="1:7" ht="47.25">
      <c r="A61" s="889"/>
      <c r="B61" s="845" t="str">
        <f>IF(ISBLANK(A61),"",COUNTA($A$6:A61))</f>
        <v/>
      </c>
      <c r="C61" s="890" t="s">
        <v>1837</v>
      </c>
      <c r="D61" s="891"/>
      <c r="E61" s="891"/>
      <c r="F61" s="892"/>
      <c r="G61" s="846"/>
    </row>
    <row r="62" spans="1:7" ht="15.75">
      <c r="A62" s="889"/>
      <c r="B62" s="845" t="str">
        <f>IF(ISBLANK(A62),"",COUNTA($A$6:A62))</f>
        <v/>
      </c>
      <c r="C62" s="890" t="s">
        <v>1875</v>
      </c>
      <c r="D62" s="891"/>
      <c r="E62" s="891"/>
      <c r="F62" s="892"/>
      <c r="G62" s="846"/>
    </row>
    <row r="63" spans="1:7" ht="15.75">
      <c r="A63" s="889"/>
      <c r="B63" s="845" t="str">
        <f>IF(ISBLANK(A63),"",COUNTA($A$6:A63))</f>
        <v/>
      </c>
      <c r="C63" s="890" t="s">
        <v>1876</v>
      </c>
      <c r="D63" s="891"/>
      <c r="E63" s="891"/>
      <c r="F63" s="892"/>
      <c r="G63" s="846"/>
    </row>
    <row r="64" spans="1:7" ht="15.75">
      <c r="A64" s="889"/>
      <c r="B64" s="845" t="str">
        <f>IF(ISBLANK(A64),"",COUNTA($A$6:A64))</f>
        <v/>
      </c>
      <c r="C64" s="890" t="s">
        <v>1877</v>
      </c>
      <c r="D64" s="891"/>
      <c r="E64" s="891"/>
      <c r="F64" s="892"/>
      <c r="G64" s="846"/>
    </row>
    <row r="65" spans="1:7" ht="47.25">
      <c r="A65" s="889"/>
      <c r="B65" s="845" t="str">
        <f>IF(ISBLANK(A65),"",COUNTA($A$6:A65))</f>
        <v/>
      </c>
      <c r="C65" s="890" t="s">
        <v>1841</v>
      </c>
      <c r="D65" s="891"/>
      <c r="E65" s="891"/>
      <c r="F65" s="892"/>
      <c r="G65" s="846"/>
    </row>
    <row r="66" spans="1:7" ht="15.75">
      <c r="A66" s="889"/>
      <c r="B66" s="845" t="str">
        <f>IF(ISBLANK(A66),"",COUNTA($A$6:A66))</f>
        <v/>
      </c>
      <c r="C66" s="890" t="s">
        <v>1878</v>
      </c>
      <c r="D66" s="891"/>
      <c r="E66" s="891"/>
      <c r="F66" s="892"/>
      <c r="G66" s="846"/>
    </row>
    <row r="67" spans="1:7" ht="15.75">
      <c r="A67" s="889"/>
      <c r="B67" s="845" t="str">
        <f>IF(ISBLANK(A67),"",COUNTA($A$6:A67))</f>
        <v/>
      </c>
      <c r="C67" s="890" t="s">
        <v>1879</v>
      </c>
      <c r="D67" s="891"/>
      <c r="E67" s="891"/>
      <c r="F67" s="892"/>
      <c r="G67" s="846"/>
    </row>
    <row r="68" spans="1:7" ht="15.75">
      <c r="A68" s="889"/>
      <c r="B68" s="845" t="str">
        <f>IF(ISBLANK(A68),"",COUNTA($A$6:A68))</f>
        <v/>
      </c>
      <c r="C68" s="890" t="s">
        <v>1880</v>
      </c>
      <c r="D68" s="891"/>
      <c r="E68" s="891"/>
      <c r="F68" s="892"/>
      <c r="G68" s="846"/>
    </row>
    <row r="69" spans="1:7" ht="63">
      <c r="A69" s="889"/>
      <c r="B69" s="845" t="str">
        <f>IF(ISBLANK(A69),"",COUNTA($A$6:A69))</f>
        <v/>
      </c>
      <c r="C69" s="890" t="s">
        <v>1881</v>
      </c>
      <c r="D69" s="891"/>
      <c r="E69" s="891"/>
      <c r="F69" s="892"/>
      <c r="G69" s="846"/>
    </row>
    <row r="70" spans="1:7" ht="15.75">
      <c r="A70" s="889"/>
      <c r="B70" s="845" t="str">
        <f>IF(ISBLANK(A70),"",COUNTA($A$6:A70))</f>
        <v/>
      </c>
      <c r="C70" s="890" t="s">
        <v>1882</v>
      </c>
      <c r="D70" s="891"/>
      <c r="E70" s="891"/>
      <c r="F70" s="892"/>
      <c r="G70" s="846"/>
    </row>
    <row r="71" spans="1:7" ht="15.75">
      <c r="A71" s="889"/>
      <c r="B71" s="845" t="str">
        <f>IF(ISBLANK(A71),"",COUNTA($A$6:A71))</f>
        <v/>
      </c>
      <c r="C71" s="890" t="s">
        <v>1883</v>
      </c>
      <c r="D71" s="891"/>
      <c r="E71" s="891"/>
      <c r="F71" s="892"/>
      <c r="G71" s="846"/>
    </row>
    <row r="72" spans="1:7" ht="15.75">
      <c r="A72" s="889"/>
      <c r="B72" s="845" t="str">
        <f>IF(ISBLANK(A72),"",COUNTA($A$6:A72))</f>
        <v/>
      </c>
      <c r="C72" s="890" t="s">
        <v>1884</v>
      </c>
      <c r="D72" s="891"/>
      <c r="E72" s="891"/>
      <c r="F72" s="892"/>
      <c r="G72" s="846"/>
    </row>
    <row r="73" spans="1:7" ht="15.75">
      <c r="A73" s="889"/>
      <c r="B73" s="845" t="str">
        <f>IF(ISBLANK(A73),"",COUNTA($A$6:A73))</f>
        <v/>
      </c>
      <c r="C73" s="890" t="s">
        <v>1885</v>
      </c>
      <c r="D73" s="891"/>
      <c r="E73" s="891"/>
      <c r="F73" s="892"/>
      <c r="G73" s="846"/>
    </row>
    <row r="74" spans="1:7" ht="15.75">
      <c r="A74" s="889"/>
      <c r="B74" s="845" t="str">
        <f>IF(ISBLANK(A74),"",COUNTA($A$6:A74))</f>
        <v/>
      </c>
      <c r="C74" s="890" t="s">
        <v>1886</v>
      </c>
      <c r="D74" s="891"/>
      <c r="E74" s="891"/>
      <c r="F74" s="892"/>
      <c r="G74" s="846"/>
    </row>
    <row r="75" spans="1:7" ht="15.75">
      <c r="A75" s="889"/>
      <c r="B75" s="845" t="str">
        <f>IF(ISBLANK(A75),"",COUNTA($A$6:A75))</f>
        <v/>
      </c>
      <c r="C75" s="890" t="s">
        <v>1887</v>
      </c>
      <c r="D75" s="891"/>
      <c r="E75" s="891"/>
      <c r="F75" s="892"/>
      <c r="G75" s="846"/>
    </row>
    <row r="76" spans="1:7" ht="15.75">
      <c r="A76" s="889"/>
      <c r="B76" s="845" t="str">
        <f>IF(ISBLANK(A76),"",COUNTA($A$6:A76))</f>
        <v/>
      </c>
      <c r="C76" s="890" t="s">
        <v>1852</v>
      </c>
      <c r="D76" s="891"/>
      <c r="E76" s="891"/>
      <c r="F76" s="892"/>
      <c r="G76" s="846"/>
    </row>
    <row r="77" spans="1:7" ht="15.75">
      <c r="A77" s="889"/>
      <c r="B77" s="845" t="str">
        <f>IF(ISBLANK(A77),"",COUNTA($A$6:A77))</f>
        <v/>
      </c>
      <c r="C77" s="890" t="s">
        <v>1853</v>
      </c>
      <c r="D77" s="891"/>
      <c r="E77" s="891"/>
      <c r="F77" s="892"/>
      <c r="G77" s="846"/>
    </row>
    <row r="78" spans="1:7" ht="15.75">
      <c r="A78" s="889"/>
      <c r="B78" s="845" t="str">
        <f>IF(ISBLANK(A78),"",COUNTA($A$6:A78))</f>
        <v/>
      </c>
      <c r="C78" s="890" t="s">
        <v>1888</v>
      </c>
      <c r="D78" s="891"/>
      <c r="E78" s="891"/>
      <c r="F78" s="892"/>
      <c r="G78" s="846"/>
    </row>
    <row r="79" spans="1:7" ht="15.75">
      <c r="A79" s="889"/>
      <c r="B79" s="845" t="str">
        <f>IF(ISBLANK(A79),"",COUNTA($A$6:A79))</f>
        <v/>
      </c>
      <c r="C79" s="890" t="s">
        <v>1889</v>
      </c>
      <c r="D79" s="891"/>
      <c r="E79" s="891"/>
      <c r="F79" s="892"/>
      <c r="G79" s="846"/>
    </row>
    <row r="80" spans="1:7" ht="15.75">
      <c r="A80" s="889"/>
      <c r="B80" s="845" t="str">
        <f>IF(ISBLANK(A80),"",COUNTA($A$6:A80))</f>
        <v/>
      </c>
      <c r="C80" s="890" t="s">
        <v>1890</v>
      </c>
      <c r="D80" s="891"/>
      <c r="E80" s="891"/>
      <c r="F80" s="892"/>
      <c r="G80" s="846"/>
    </row>
    <row r="81" spans="1:7" ht="15.75">
      <c r="A81" s="889"/>
      <c r="B81" s="845" t="str">
        <f>IF(ISBLANK(A81),"",COUNTA($A$6:A81))</f>
        <v/>
      </c>
      <c r="C81" s="890" t="s">
        <v>1891</v>
      </c>
      <c r="D81" s="891"/>
      <c r="E81" s="891"/>
      <c r="F81" s="892"/>
      <c r="G81" s="846"/>
    </row>
    <row r="82" spans="1:7" ht="15.75">
      <c r="A82" s="889"/>
      <c r="B82" s="845" t="str">
        <f>IF(ISBLANK(A82),"",COUNTA($A$6:A82))</f>
        <v/>
      </c>
      <c r="C82" s="890" t="s">
        <v>1892</v>
      </c>
      <c r="D82" s="891"/>
      <c r="E82" s="891"/>
      <c r="F82" s="892"/>
      <c r="G82" s="846"/>
    </row>
    <row r="83" spans="1:7" ht="15.75">
      <c r="A83" s="889"/>
      <c r="B83" s="845" t="str">
        <f>IF(ISBLANK(A83),"",COUNTA($A$6:A83))</f>
        <v/>
      </c>
      <c r="C83" s="890" t="s">
        <v>1859</v>
      </c>
      <c r="D83" s="891"/>
      <c r="E83" s="891"/>
      <c r="F83" s="892"/>
      <c r="G83" s="846"/>
    </row>
    <row r="84" spans="1:7" ht="15.75">
      <c r="A84" s="889"/>
      <c r="B84" s="845" t="str">
        <f>IF(ISBLANK(A84),"",COUNTA($A$6:A84))</f>
        <v/>
      </c>
      <c r="C84" s="890" t="s">
        <v>1893</v>
      </c>
      <c r="D84" s="891"/>
      <c r="E84" s="891"/>
      <c r="F84" s="892"/>
      <c r="G84" s="846"/>
    </row>
    <row r="85" spans="1:7" ht="15.75">
      <c r="A85" s="889"/>
      <c r="B85" s="845" t="str">
        <f>IF(ISBLANK(A85),"",COUNTA($A$6:A85))</f>
        <v/>
      </c>
      <c r="C85" s="890" t="s">
        <v>1894</v>
      </c>
      <c r="D85" s="891"/>
      <c r="E85" s="891"/>
      <c r="F85" s="892"/>
      <c r="G85" s="846"/>
    </row>
    <row r="86" spans="1:7" ht="15.75">
      <c r="A86" s="889"/>
      <c r="B86" s="845" t="str">
        <f>IF(ISBLANK(A86),"",COUNTA($A$6:A86))</f>
        <v/>
      </c>
      <c r="C86" s="890" t="s">
        <v>1862</v>
      </c>
      <c r="D86" s="891"/>
      <c r="E86" s="891"/>
      <c r="F86" s="892"/>
      <c r="G86" s="846"/>
    </row>
    <row r="87" spans="1:7" ht="15.75">
      <c r="A87" s="889"/>
      <c r="B87" s="845" t="str">
        <f>IF(ISBLANK(A87),"",COUNTA($A$6:A87))</f>
        <v/>
      </c>
      <c r="C87" s="890" t="s">
        <v>1863</v>
      </c>
      <c r="D87" s="891"/>
      <c r="E87" s="891"/>
      <c r="F87" s="892"/>
      <c r="G87" s="846"/>
    </row>
    <row r="88" spans="1:7" ht="15.75">
      <c r="A88" s="898"/>
      <c r="B88" s="899" t="str">
        <f>IF(ISBLANK(A88),"",COUNTA($A$6:A88))</f>
        <v/>
      </c>
      <c r="C88" s="890" t="s">
        <v>1864</v>
      </c>
      <c r="D88" s="900"/>
      <c r="E88" s="900"/>
      <c r="F88" s="901"/>
      <c r="G88" s="902"/>
    </row>
    <row r="89" spans="1:7" ht="31.5">
      <c r="A89" s="898"/>
      <c r="B89" s="899" t="str">
        <f>IF(ISBLANK(A89),"",COUNTA($A$6:A89))</f>
        <v/>
      </c>
      <c r="C89" s="890" t="s">
        <v>1865</v>
      </c>
      <c r="D89" s="900"/>
      <c r="E89" s="900"/>
      <c r="F89" s="901"/>
      <c r="G89" s="902"/>
    </row>
    <row r="90" spans="1:7" ht="31.5">
      <c r="A90" s="898"/>
      <c r="B90" s="899" t="str">
        <f>IF(ISBLANK(A90),"",COUNTA($A$6:A90))</f>
        <v/>
      </c>
      <c r="C90" s="890" t="s">
        <v>1866</v>
      </c>
      <c r="D90" s="900"/>
      <c r="E90" s="900"/>
      <c r="F90" s="901"/>
      <c r="G90" s="902"/>
    </row>
    <row r="91" spans="1:7" ht="15.75">
      <c r="A91" s="898"/>
      <c r="B91" s="899" t="str">
        <f>IF(ISBLANK(A91),"",COUNTA($A$6:A91))</f>
        <v/>
      </c>
      <c r="C91" s="890" t="s">
        <v>1867</v>
      </c>
      <c r="D91" s="900"/>
      <c r="E91" s="900"/>
      <c r="F91" s="901"/>
      <c r="G91" s="902"/>
    </row>
    <row r="92" spans="1:7" ht="15.75">
      <c r="A92" s="898"/>
      <c r="B92" s="899" t="str">
        <f>IF(ISBLANK(A92),"",COUNTA($A$6:A92))</f>
        <v/>
      </c>
      <c r="C92" s="890" t="s">
        <v>1868</v>
      </c>
      <c r="D92" s="900"/>
      <c r="E92" s="900"/>
      <c r="F92" s="901"/>
      <c r="G92" s="902"/>
    </row>
    <row r="93" spans="1:7" ht="15.75">
      <c r="A93" s="898"/>
      <c r="B93" s="899" t="str">
        <f>IF(ISBLANK(A93),"",COUNTA($A$6:A93))</f>
        <v/>
      </c>
      <c r="C93" s="890" t="s">
        <v>1869</v>
      </c>
      <c r="D93" s="903"/>
      <c r="E93" s="903"/>
      <c r="F93" s="904"/>
      <c r="G93" s="903"/>
    </row>
    <row r="94" spans="1:7" ht="15.75">
      <c r="A94" s="889"/>
      <c r="B94" s="845" t="str">
        <f>IF(ISBLANK(A94),"",COUNTA($A$6:A94))</f>
        <v/>
      </c>
      <c r="C94" s="890" t="s">
        <v>1870</v>
      </c>
      <c r="D94" s="897" t="s">
        <v>1578</v>
      </c>
      <c r="E94" s="897">
        <v>1</v>
      </c>
      <c r="F94" s="892"/>
      <c r="G94" s="846">
        <f>E94*F94</f>
        <v>0</v>
      </c>
    </row>
    <row r="95" spans="1:7" ht="15.75">
      <c r="A95" s="889"/>
      <c r="B95" s="845" t="str">
        <f>IF(ISBLANK(A95),"",COUNTA($A$6:A95))</f>
        <v/>
      </c>
      <c r="C95" s="890"/>
      <c r="D95" s="891"/>
      <c r="E95" s="891"/>
      <c r="F95" s="892"/>
      <c r="G95" s="846"/>
    </row>
    <row r="96" spans="1:7" ht="110.25">
      <c r="A96" s="889" t="str">
        <f>$A$5</f>
        <v>1.</v>
      </c>
      <c r="B96" s="845">
        <f>IF(ISBLANK(A96),"",COUNTA($A$6:A96))</f>
        <v>3</v>
      </c>
      <c r="C96" s="890" t="s">
        <v>1895</v>
      </c>
      <c r="D96" s="891"/>
      <c r="E96" s="891"/>
      <c r="F96" s="892"/>
      <c r="G96" s="846"/>
    </row>
    <row r="97" spans="1:7" ht="15.75">
      <c r="A97" s="889"/>
      <c r="B97" s="845" t="str">
        <f>IF(ISBLANK(A97),"",COUNTA($A$6:A97))</f>
        <v/>
      </c>
      <c r="C97" s="890" t="s">
        <v>1896</v>
      </c>
      <c r="D97" s="891"/>
      <c r="E97" s="891"/>
      <c r="F97" s="892"/>
      <c r="G97" s="846"/>
    </row>
    <row r="98" spans="1:7" ht="15.75">
      <c r="A98" s="889"/>
      <c r="B98" s="845" t="str">
        <f>IF(ISBLANK(A98),"",COUNTA($A$6:A98))</f>
        <v/>
      </c>
      <c r="C98" s="890" t="s">
        <v>1897</v>
      </c>
      <c r="D98" s="891"/>
      <c r="E98" s="891"/>
      <c r="F98" s="892"/>
      <c r="G98" s="846"/>
    </row>
    <row r="99" spans="1:7" ht="15.75">
      <c r="A99" s="889"/>
      <c r="B99" s="845" t="str">
        <f>IF(ISBLANK(A99),"",COUNTA($A$6:A99))</f>
        <v/>
      </c>
      <c r="C99" s="890" t="s">
        <v>1898</v>
      </c>
      <c r="D99" s="891"/>
      <c r="E99" s="891"/>
      <c r="F99" s="892"/>
      <c r="G99" s="846"/>
    </row>
    <row r="100" spans="1:7" ht="15.75">
      <c r="A100" s="889"/>
      <c r="B100" s="845" t="str">
        <f>IF(ISBLANK(A100),"",COUNTA($A$6:A100))</f>
        <v/>
      </c>
      <c r="C100" s="890" t="s">
        <v>1899</v>
      </c>
      <c r="D100" s="891"/>
      <c r="E100" s="891"/>
      <c r="F100" s="892"/>
      <c r="G100" s="846"/>
    </row>
    <row r="101" spans="1:7" ht="15.75">
      <c r="A101" s="889"/>
      <c r="B101" s="845" t="str">
        <f>IF(ISBLANK(A101),"",COUNTA($A$6:A101))</f>
        <v/>
      </c>
      <c r="C101" s="890" t="s">
        <v>1900</v>
      </c>
      <c r="D101" s="891"/>
      <c r="E101" s="891"/>
      <c r="F101" s="892"/>
      <c r="G101" s="846"/>
    </row>
    <row r="102" spans="1:7" ht="15.75">
      <c r="A102" s="889"/>
      <c r="B102" s="845" t="str">
        <f>IF(ISBLANK(A102),"",COUNTA($A$6:A102))</f>
        <v/>
      </c>
      <c r="C102" s="890" t="s">
        <v>1901</v>
      </c>
      <c r="D102" s="891"/>
      <c r="E102" s="891"/>
      <c r="F102" s="892"/>
      <c r="G102" s="846"/>
    </row>
    <row r="103" spans="1:7" ht="15.75">
      <c r="A103" s="889"/>
      <c r="B103" s="845" t="str">
        <f>IF(ISBLANK(A103),"",COUNTA($A$6:A103))</f>
        <v/>
      </c>
      <c r="C103" s="890" t="s">
        <v>1902</v>
      </c>
      <c r="D103" s="891"/>
      <c r="E103" s="891"/>
      <c r="F103" s="892"/>
      <c r="G103" s="846"/>
    </row>
    <row r="104" spans="1:7" ht="15.75">
      <c r="A104" s="889"/>
      <c r="B104" s="845" t="str">
        <f>IF(ISBLANK(A104),"",COUNTA($A$6:A104))</f>
        <v/>
      </c>
      <c r="C104" s="890" t="s">
        <v>1903</v>
      </c>
      <c r="D104" s="891"/>
      <c r="E104" s="891"/>
      <c r="F104" s="892"/>
      <c r="G104" s="846"/>
    </row>
    <row r="105" spans="1:7" ht="15.75">
      <c r="A105" s="889"/>
      <c r="B105" s="845" t="str">
        <f>IF(ISBLANK(A105),"",COUNTA($A$6:A105))</f>
        <v/>
      </c>
      <c r="C105" s="890" t="s">
        <v>1904</v>
      </c>
      <c r="D105" s="891"/>
      <c r="E105" s="891"/>
      <c r="F105" s="892"/>
      <c r="G105" s="846"/>
    </row>
    <row r="106" spans="1:7" ht="15.75">
      <c r="A106" s="889"/>
      <c r="B106" s="845" t="str">
        <f>IF(ISBLANK(A106),"",COUNTA($A$6:A106))</f>
        <v/>
      </c>
      <c r="C106" s="890" t="s">
        <v>1905</v>
      </c>
      <c r="D106" s="891"/>
      <c r="E106" s="891"/>
      <c r="F106" s="892"/>
      <c r="G106" s="846"/>
    </row>
    <row r="107" spans="1:7" ht="15.75">
      <c r="A107" s="889"/>
      <c r="B107" s="845" t="str">
        <f>IF(ISBLANK(A107),"",COUNTA($A$6:A107))</f>
        <v/>
      </c>
      <c r="C107" s="890" t="s">
        <v>1859</v>
      </c>
      <c r="D107" s="891"/>
      <c r="E107" s="891"/>
      <c r="F107" s="892"/>
      <c r="G107" s="846"/>
    </row>
    <row r="108" spans="1:7" ht="15.75">
      <c r="A108" s="889"/>
      <c r="B108" s="845" t="str">
        <f>IF(ISBLANK(A108),"",COUNTA($A$6:A108))</f>
        <v/>
      </c>
      <c r="C108" s="890" t="s">
        <v>1906</v>
      </c>
      <c r="D108" s="891"/>
      <c r="E108" s="891"/>
      <c r="F108" s="892"/>
      <c r="G108" s="846"/>
    </row>
    <row r="109" spans="1:7" ht="15.75">
      <c r="A109" s="889"/>
      <c r="B109" s="845" t="str">
        <f>IF(ISBLANK(A109),"",COUNTA($A$6:A109))</f>
        <v/>
      </c>
      <c r="C109" s="890" t="s">
        <v>1907</v>
      </c>
      <c r="D109" s="891"/>
      <c r="E109" s="891"/>
      <c r="F109" s="892"/>
      <c r="G109" s="846"/>
    </row>
    <row r="110" spans="1:7" ht="15.75">
      <c r="A110" s="889"/>
      <c r="B110" s="845" t="str">
        <f>IF(ISBLANK(A110),"",COUNTA($A$6:A110))</f>
        <v/>
      </c>
      <c r="C110" s="890" t="s">
        <v>1908</v>
      </c>
      <c r="D110" s="891"/>
      <c r="E110" s="891"/>
      <c r="F110" s="892"/>
      <c r="G110" s="846"/>
    </row>
    <row r="111" spans="1:7" ht="15.75">
      <c r="A111" s="889"/>
      <c r="B111" s="845" t="str">
        <f>IF(ISBLANK(A111),"",COUNTA($A111:A$334))</f>
        <v/>
      </c>
      <c r="C111" s="890" t="s">
        <v>1863</v>
      </c>
      <c r="D111" s="891"/>
      <c r="E111" s="891"/>
      <c r="F111" s="892"/>
      <c r="G111" s="846"/>
    </row>
    <row r="112" spans="1:7" ht="15.75">
      <c r="A112" s="889"/>
      <c r="B112" s="845" t="str">
        <f>IF(ISBLANK(A112),"",COUNTA($A$6:A112))</f>
        <v/>
      </c>
      <c r="C112" s="890" t="s">
        <v>1864</v>
      </c>
      <c r="D112" s="891"/>
      <c r="E112" s="891"/>
      <c r="F112" s="892"/>
      <c r="G112" s="846"/>
    </row>
    <row r="113" spans="1:7" ht="31.5">
      <c r="A113" s="889"/>
      <c r="B113" s="845" t="str">
        <f>IF(ISBLANK(A113),"",COUNTA($A$6:A113))</f>
        <v/>
      </c>
      <c r="C113" s="890" t="s">
        <v>1909</v>
      </c>
      <c r="D113" s="891"/>
      <c r="E113" s="891"/>
      <c r="F113" s="892"/>
      <c r="G113" s="846"/>
    </row>
    <row r="114" spans="1:7" ht="15.75">
      <c r="A114" s="889"/>
      <c r="B114" s="845" t="str">
        <f>IF(ISBLANK(A114),"",COUNTA($A$6:A114))</f>
        <v/>
      </c>
      <c r="C114" s="890" t="s">
        <v>1867</v>
      </c>
      <c r="D114" s="891"/>
      <c r="E114" s="891"/>
      <c r="F114" s="892"/>
      <c r="G114" s="846"/>
    </row>
    <row r="115" spans="1:7" ht="15.75">
      <c r="A115" s="889"/>
      <c r="B115" s="845" t="str">
        <f>IF(ISBLANK(A115),"",COUNTA($A$6:A115))</f>
        <v/>
      </c>
      <c r="C115" s="890" t="s">
        <v>2618</v>
      </c>
      <c r="D115" s="891"/>
      <c r="E115" s="891"/>
      <c r="F115" s="892"/>
      <c r="G115" s="846"/>
    </row>
    <row r="116" spans="1:7" ht="15.75">
      <c r="A116" s="889"/>
      <c r="B116" s="845" t="str">
        <f>IF(ISBLANK(A116),"",COUNTA($A$6:A116))</f>
        <v/>
      </c>
      <c r="C116" s="890" t="s">
        <v>1869</v>
      </c>
      <c r="D116" s="895"/>
      <c r="E116" s="895"/>
      <c r="F116" s="896"/>
      <c r="G116" s="895"/>
    </row>
    <row r="117" spans="1:7" ht="15.75">
      <c r="A117" s="889"/>
      <c r="B117" s="845" t="str">
        <f>IF(ISBLANK(A117),"",COUNTA($A$6:A117))</f>
        <v/>
      </c>
      <c r="C117" s="890" t="s">
        <v>1870</v>
      </c>
      <c r="D117" s="897" t="s">
        <v>1578</v>
      </c>
      <c r="E117" s="897">
        <v>7</v>
      </c>
      <c r="F117" s="892"/>
      <c r="G117" s="846">
        <f>E117*F117</f>
        <v>0</v>
      </c>
    </row>
    <row r="118" spans="1:7" ht="15.75">
      <c r="A118" s="889"/>
      <c r="B118" s="845" t="str">
        <f>IF(ISBLANK(A118),"",COUNTA($A$6:A118))</f>
        <v/>
      </c>
      <c r="C118" s="890"/>
      <c r="D118" s="891"/>
      <c r="E118" s="891"/>
      <c r="F118" s="892"/>
      <c r="G118" s="846"/>
    </row>
    <row r="119" spans="1:7" ht="15.75">
      <c r="A119" s="889" t="str">
        <f>$A$5</f>
        <v>1.</v>
      </c>
      <c r="B119" s="845">
        <f>IF(ISBLANK(A119),"",COUNTA($A$6:A119))</f>
        <v>4</v>
      </c>
      <c r="C119" s="890" t="s">
        <v>1910</v>
      </c>
      <c r="D119" s="891"/>
      <c r="E119" s="891"/>
      <c r="F119" s="892"/>
      <c r="G119" s="846"/>
    </row>
    <row r="120" spans="1:7" ht="15.75">
      <c r="A120" s="889"/>
      <c r="B120" s="845" t="str">
        <f>IF(ISBLANK(A120),"",COUNTA($A$6:A120))</f>
        <v/>
      </c>
      <c r="C120" s="890" t="s">
        <v>1896</v>
      </c>
      <c r="D120" s="891"/>
      <c r="E120" s="891"/>
      <c r="F120" s="892"/>
      <c r="G120" s="846"/>
    </row>
    <row r="121" spans="1:7" ht="15.75">
      <c r="A121" s="889"/>
      <c r="B121" s="845" t="str">
        <f>IF(ISBLANK(A121),"",COUNTA($A$6:A121))</f>
        <v/>
      </c>
      <c r="C121" s="890" t="s">
        <v>1911</v>
      </c>
      <c r="D121" s="891"/>
      <c r="E121" s="891"/>
      <c r="F121" s="892"/>
      <c r="G121" s="846"/>
    </row>
    <row r="122" spans="1:7" ht="15.75">
      <c r="A122" s="889"/>
      <c r="B122" s="845" t="str">
        <f>IF(ISBLANK(A122),"",COUNTA($A$6:A122))</f>
        <v/>
      </c>
      <c r="C122" s="890" t="s">
        <v>1912</v>
      </c>
      <c r="D122" s="891"/>
      <c r="E122" s="891"/>
      <c r="F122" s="892"/>
      <c r="G122" s="846"/>
    </row>
    <row r="123" spans="1:7" ht="15.75">
      <c r="A123" s="889"/>
      <c r="B123" s="845" t="str">
        <f>IF(ISBLANK(A123),"",COUNTA($A$6:A123))</f>
        <v/>
      </c>
      <c r="C123" s="890" t="s">
        <v>1899</v>
      </c>
      <c r="D123" s="891"/>
      <c r="E123" s="891"/>
      <c r="F123" s="892"/>
      <c r="G123" s="846"/>
    </row>
    <row r="124" spans="1:7" ht="15.75">
      <c r="A124" s="889"/>
      <c r="B124" s="845" t="str">
        <f>IF(ISBLANK(A124),"",COUNTA($A$6:A124))</f>
        <v/>
      </c>
      <c r="C124" s="890" t="s">
        <v>1900</v>
      </c>
      <c r="D124" s="891"/>
      <c r="E124" s="891"/>
      <c r="F124" s="892"/>
      <c r="G124" s="846"/>
    </row>
    <row r="125" spans="1:7" ht="15.75">
      <c r="A125" s="889"/>
      <c r="B125" s="845" t="str">
        <f>IF(ISBLANK(A125),"",COUNTA($A$6:A125))</f>
        <v/>
      </c>
      <c r="C125" s="890" t="s">
        <v>1901</v>
      </c>
      <c r="D125" s="891"/>
      <c r="E125" s="891"/>
      <c r="F125" s="892"/>
      <c r="G125" s="846"/>
    </row>
    <row r="126" spans="1:7" ht="15.75">
      <c r="A126" s="889"/>
      <c r="B126" s="845" t="str">
        <f>IF(ISBLANK(A126),"",COUNTA($A$6:A126))</f>
        <v/>
      </c>
      <c r="C126" s="890" t="s">
        <v>1902</v>
      </c>
      <c r="D126" s="891"/>
      <c r="E126" s="891"/>
      <c r="F126" s="892"/>
      <c r="G126" s="846"/>
    </row>
    <row r="127" spans="1:7" ht="15.75">
      <c r="A127" s="889"/>
      <c r="B127" s="845" t="str">
        <f>IF(ISBLANK(A127),"",COUNTA($A$6:A127))</f>
        <v/>
      </c>
      <c r="C127" s="890" t="s">
        <v>1903</v>
      </c>
      <c r="D127" s="891"/>
      <c r="E127" s="891"/>
      <c r="F127" s="892"/>
      <c r="G127" s="846"/>
    </row>
    <row r="128" spans="1:7" ht="15.75">
      <c r="A128" s="889"/>
      <c r="B128" s="845" t="str">
        <f>IF(ISBLANK(A128),"",COUNTA($A$6:A128))</f>
        <v/>
      </c>
      <c r="C128" s="890" t="s">
        <v>1904</v>
      </c>
      <c r="D128" s="891"/>
      <c r="E128" s="891"/>
      <c r="F128" s="892"/>
      <c r="G128" s="846"/>
    </row>
    <row r="129" spans="1:7" ht="15.75">
      <c r="A129" s="889"/>
      <c r="B129" s="845" t="str">
        <f>IF(ISBLANK(A129),"",COUNTA($A$6:A129))</f>
        <v/>
      </c>
      <c r="C129" s="890" t="s">
        <v>1905</v>
      </c>
      <c r="D129" s="891"/>
      <c r="E129" s="891"/>
      <c r="F129" s="892"/>
      <c r="G129" s="846"/>
    </row>
    <row r="130" spans="1:7" ht="15.75">
      <c r="A130" s="889"/>
      <c r="B130" s="845" t="str">
        <f>IF(ISBLANK(A130),"",COUNTA($A$6:A130))</f>
        <v/>
      </c>
      <c r="C130" s="890" t="s">
        <v>1859</v>
      </c>
      <c r="D130" s="891"/>
      <c r="E130" s="891"/>
      <c r="F130" s="892"/>
      <c r="G130" s="846"/>
    </row>
    <row r="131" spans="1:7" ht="15.75">
      <c r="A131" s="889"/>
      <c r="B131" s="845" t="str">
        <f>IF(ISBLANK(A131),"",COUNTA($A$6:A131))</f>
        <v/>
      </c>
      <c r="C131" s="890" t="s">
        <v>1906</v>
      </c>
      <c r="D131" s="891"/>
      <c r="E131" s="891"/>
      <c r="F131" s="892"/>
      <c r="G131" s="846"/>
    </row>
    <row r="132" spans="1:7" ht="15.75">
      <c r="A132" s="889"/>
      <c r="B132" s="845" t="str">
        <f>IF(ISBLANK(A132),"",COUNTA($A$6:A132))</f>
        <v/>
      </c>
      <c r="C132" s="890" t="s">
        <v>1907</v>
      </c>
      <c r="D132" s="891"/>
      <c r="E132" s="891"/>
      <c r="F132" s="892"/>
      <c r="G132" s="846"/>
    </row>
    <row r="133" spans="1:7" ht="15.75">
      <c r="A133" s="889"/>
      <c r="B133" s="845" t="str">
        <f>IF(ISBLANK(A133),"",COUNTA($A$6:A133))</f>
        <v/>
      </c>
      <c r="C133" s="890" t="s">
        <v>1908</v>
      </c>
      <c r="D133" s="891"/>
      <c r="E133" s="891"/>
      <c r="F133" s="892"/>
      <c r="G133" s="846"/>
    </row>
    <row r="134" spans="1:7" ht="15.75">
      <c r="A134" s="889"/>
      <c r="B134" s="845" t="str">
        <f>IF(ISBLANK(A134),"",COUNTA($A134:A$334))</f>
        <v/>
      </c>
      <c r="C134" s="890" t="s">
        <v>1863</v>
      </c>
      <c r="D134" s="891"/>
      <c r="E134" s="891"/>
      <c r="F134" s="892"/>
      <c r="G134" s="846"/>
    </row>
    <row r="135" spans="1:7" ht="15.75">
      <c r="A135" s="898"/>
      <c r="B135" s="899" t="str">
        <f>IF(ISBLANK(A135),"",COUNTA($A$6:A135))</f>
        <v/>
      </c>
      <c r="C135" s="890" t="s">
        <v>1864</v>
      </c>
      <c r="D135" s="900"/>
      <c r="E135" s="900"/>
      <c r="F135" s="901"/>
      <c r="G135" s="902"/>
    </row>
    <row r="136" spans="1:7" ht="31.5">
      <c r="A136" s="898"/>
      <c r="B136" s="899" t="str">
        <f>IF(ISBLANK(A136),"",COUNTA($A$6:A136))</f>
        <v/>
      </c>
      <c r="C136" s="890" t="s">
        <v>1909</v>
      </c>
      <c r="D136" s="900"/>
      <c r="E136" s="900"/>
      <c r="F136" s="901"/>
      <c r="G136" s="902"/>
    </row>
    <row r="137" spans="1:7" ht="15.75">
      <c r="A137" s="898"/>
      <c r="B137" s="899" t="str">
        <f>IF(ISBLANK(A137),"",COUNTA($A$6:A137))</f>
        <v/>
      </c>
      <c r="C137" s="890" t="s">
        <v>1867</v>
      </c>
      <c r="D137" s="900"/>
      <c r="E137" s="900"/>
      <c r="F137" s="901"/>
      <c r="G137" s="902"/>
    </row>
    <row r="138" spans="1:7" ht="15.75">
      <c r="A138" s="889"/>
      <c r="B138" s="845" t="str">
        <f>IF(ISBLANK(A138),"",COUNTA($A$6:A138))</f>
        <v/>
      </c>
      <c r="C138" s="890" t="s">
        <v>2618</v>
      </c>
      <c r="D138" s="891"/>
      <c r="E138" s="891"/>
      <c r="F138" s="892"/>
      <c r="G138" s="846"/>
    </row>
    <row r="139" spans="1:7" ht="15.75">
      <c r="A139" s="898"/>
      <c r="B139" s="899" t="str">
        <f>IF(ISBLANK(A139),"",COUNTA($A$6:A139))</f>
        <v/>
      </c>
      <c r="C139" s="890" t="s">
        <v>1869</v>
      </c>
      <c r="D139" s="903"/>
      <c r="E139" s="903"/>
      <c r="F139" s="904"/>
      <c r="G139" s="903"/>
    </row>
    <row r="140" spans="1:7" ht="15.75">
      <c r="A140" s="889"/>
      <c r="B140" s="845" t="str">
        <f>IF(ISBLANK(A140),"",COUNTA($A$6:A140))</f>
        <v/>
      </c>
      <c r="C140" s="890" t="s">
        <v>1870</v>
      </c>
      <c r="D140" s="897" t="s">
        <v>1578</v>
      </c>
      <c r="E140" s="897">
        <v>1</v>
      </c>
      <c r="F140" s="892"/>
      <c r="G140" s="846">
        <f>E140*F140</f>
        <v>0</v>
      </c>
    </row>
    <row r="141" spans="1:7" ht="15.75">
      <c r="A141" s="889"/>
      <c r="B141" s="845" t="str">
        <f>IF(ISBLANK(A141),"",COUNTA($A$6:A141))</f>
        <v/>
      </c>
      <c r="C141" s="890"/>
      <c r="D141" s="891"/>
      <c r="E141" s="891"/>
      <c r="F141" s="892"/>
      <c r="G141" s="846"/>
    </row>
    <row r="142" spans="1:7" ht="15.75">
      <c r="A142" s="889" t="str">
        <f>$A$5</f>
        <v>1.</v>
      </c>
      <c r="B142" s="845">
        <f>IF(ISBLANK(A142),"",COUNTA($A$6:A142))</f>
        <v>5</v>
      </c>
      <c r="C142" s="890" t="s">
        <v>1910</v>
      </c>
      <c r="D142" s="891"/>
      <c r="E142" s="891"/>
      <c r="F142" s="892"/>
      <c r="G142" s="846"/>
    </row>
    <row r="143" spans="1:7" ht="15.75">
      <c r="A143" s="889"/>
      <c r="B143" s="845" t="str">
        <f>IF(ISBLANK(A143),"",COUNTA($A$6:A143))</f>
        <v/>
      </c>
      <c r="C143" s="890" t="s">
        <v>1896</v>
      </c>
      <c r="D143" s="891"/>
      <c r="E143" s="891"/>
      <c r="F143" s="892"/>
      <c r="G143" s="846"/>
    </row>
    <row r="144" spans="1:7" ht="15.75">
      <c r="A144" s="889"/>
      <c r="B144" s="845" t="str">
        <f>IF(ISBLANK(A144),"",COUNTA($A$6:A144))</f>
        <v/>
      </c>
      <c r="C144" s="890" t="s">
        <v>1913</v>
      </c>
      <c r="D144" s="891"/>
      <c r="E144" s="891"/>
      <c r="F144" s="892"/>
      <c r="G144" s="846"/>
    </row>
    <row r="145" spans="1:7" ht="15.75">
      <c r="A145" s="889"/>
      <c r="B145" s="845" t="str">
        <f>IF(ISBLANK(A145),"",COUNTA($A$6:A145))</f>
        <v/>
      </c>
      <c r="C145" s="890" t="s">
        <v>1914</v>
      </c>
      <c r="D145" s="891"/>
      <c r="E145" s="891"/>
      <c r="F145" s="892"/>
      <c r="G145" s="846"/>
    </row>
    <row r="146" spans="1:7" ht="15.75">
      <c r="A146" s="889"/>
      <c r="B146" s="845" t="str">
        <f>IF(ISBLANK(A146),"",COUNTA($A$6:A146))</f>
        <v/>
      </c>
      <c r="C146" s="890" t="s">
        <v>1915</v>
      </c>
      <c r="D146" s="891"/>
      <c r="E146" s="891"/>
      <c r="F146" s="892"/>
      <c r="G146" s="846"/>
    </row>
    <row r="147" spans="1:7" ht="15.75">
      <c r="A147" s="889"/>
      <c r="B147" s="845" t="str">
        <f>IF(ISBLANK(A147),"",COUNTA($A$6:A147))</f>
        <v/>
      </c>
      <c r="C147" s="890" t="s">
        <v>1916</v>
      </c>
      <c r="D147" s="891"/>
      <c r="E147" s="891"/>
      <c r="F147" s="892"/>
      <c r="G147" s="846"/>
    </row>
    <row r="148" spans="1:7" ht="15.75">
      <c r="A148" s="889"/>
      <c r="B148" s="845" t="str">
        <f>IF(ISBLANK(A148),"",COUNTA($A$6:A148))</f>
        <v/>
      </c>
      <c r="C148" s="890" t="s">
        <v>1901</v>
      </c>
      <c r="D148" s="891"/>
      <c r="E148" s="891"/>
      <c r="F148" s="892"/>
      <c r="G148" s="846"/>
    </row>
    <row r="149" spans="1:7" ht="15.75">
      <c r="A149" s="889"/>
      <c r="B149" s="845" t="str">
        <f>IF(ISBLANK(A149),"",COUNTA($A$6:A149))</f>
        <v/>
      </c>
      <c r="C149" s="890" t="s">
        <v>1902</v>
      </c>
      <c r="D149" s="891"/>
      <c r="E149" s="891"/>
      <c r="F149" s="892"/>
      <c r="G149" s="846"/>
    </row>
    <row r="150" spans="1:7" ht="15.75">
      <c r="A150" s="889"/>
      <c r="B150" s="845" t="str">
        <f>IF(ISBLANK(A150),"",COUNTA($A$6:A150))</f>
        <v/>
      </c>
      <c r="C150" s="890" t="s">
        <v>1903</v>
      </c>
      <c r="D150" s="891"/>
      <c r="E150" s="891"/>
      <c r="F150" s="892"/>
      <c r="G150" s="846"/>
    </row>
    <row r="151" spans="1:7" ht="15.75">
      <c r="A151" s="889"/>
      <c r="B151" s="845" t="str">
        <f>IF(ISBLANK(A151),"",COUNTA($A$6:A151))</f>
        <v/>
      </c>
      <c r="C151" s="890" t="s">
        <v>1917</v>
      </c>
      <c r="D151" s="891"/>
      <c r="E151" s="891"/>
      <c r="F151" s="892"/>
      <c r="G151" s="846"/>
    </row>
    <row r="152" spans="1:7" ht="15.75">
      <c r="A152" s="889"/>
      <c r="B152" s="845" t="str">
        <f>IF(ISBLANK(A152),"",COUNTA($A$6:A152))</f>
        <v/>
      </c>
      <c r="C152" s="890" t="s">
        <v>1918</v>
      </c>
      <c r="D152" s="891"/>
      <c r="E152" s="891"/>
      <c r="F152" s="892"/>
      <c r="G152" s="846"/>
    </row>
    <row r="153" spans="1:7" ht="15.75">
      <c r="A153" s="889"/>
      <c r="B153" s="845" t="str">
        <f>IF(ISBLANK(A153),"",COUNTA($A$6:A153))</f>
        <v/>
      </c>
      <c r="C153" s="890" t="s">
        <v>1859</v>
      </c>
      <c r="D153" s="891"/>
      <c r="E153" s="891"/>
      <c r="F153" s="892"/>
      <c r="G153" s="846"/>
    </row>
    <row r="154" spans="1:7" ht="15.75">
      <c r="A154" s="889"/>
      <c r="B154" s="845" t="str">
        <f>IF(ISBLANK(A154),"",COUNTA($A$6:A154))</f>
        <v/>
      </c>
      <c r="C154" s="890" t="s">
        <v>1906</v>
      </c>
      <c r="D154" s="891"/>
      <c r="E154" s="891"/>
      <c r="F154" s="892"/>
      <c r="G154" s="846"/>
    </row>
    <row r="155" spans="1:7" ht="15.75">
      <c r="A155" s="889"/>
      <c r="B155" s="845" t="str">
        <f>IF(ISBLANK(A155),"",COUNTA($A$6:A155))</f>
        <v/>
      </c>
      <c r="C155" s="890" t="s">
        <v>1907</v>
      </c>
      <c r="D155" s="891"/>
      <c r="E155" s="891"/>
      <c r="F155" s="892"/>
      <c r="G155" s="846"/>
    </row>
    <row r="156" spans="1:7" ht="15.75">
      <c r="A156" s="889"/>
      <c r="B156" s="845" t="str">
        <f>IF(ISBLANK(A156),"",COUNTA($A$6:A156))</f>
        <v/>
      </c>
      <c r="C156" s="890" t="s">
        <v>1908</v>
      </c>
      <c r="D156" s="891"/>
      <c r="E156" s="891"/>
      <c r="F156" s="892"/>
      <c r="G156" s="846"/>
    </row>
    <row r="157" spans="1:7" ht="15.75">
      <c r="A157" s="889"/>
      <c r="B157" s="845" t="str">
        <f>IF(ISBLANK(A157),"",COUNTA($A157:A$334))</f>
        <v/>
      </c>
      <c r="C157" s="890" t="s">
        <v>1863</v>
      </c>
      <c r="D157" s="891"/>
      <c r="E157" s="891"/>
      <c r="F157" s="892"/>
      <c r="G157" s="846"/>
    </row>
    <row r="158" spans="1:7" ht="15.75">
      <c r="A158" s="898"/>
      <c r="B158" s="899" t="str">
        <f>IF(ISBLANK(A158),"",COUNTA($A$6:A158))</f>
        <v/>
      </c>
      <c r="C158" s="890" t="s">
        <v>1864</v>
      </c>
      <c r="D158" s="900"/>
      <c r="E158" s="900"/>
      <c r="F158" s="901"/>
      <c r="G158" s="902"/>
    </row>
    <row r="159" spans="1:7" ht="31.5">
      <c r="A159" s="898"/>
      <c r="B159" s="899" t="str">
        <f>IF(ISBLANK(A159),"",COUNTA($A$6:A159))</f>
        <v/>
      </c>
      <c r="C159" s="890" t="s">
        <v>1909</v>
      </c>
      <c r="D159" s="900"/>
      <c r="E159" s="900"/>
      <c r="F159" s="901"/>
      <c r="G159" s="902"/>
    </row>
    <row r="160" spans="1:7" ht="15.75">
      <c r="A160" s="889"/>
      <c r="B160" s="845" t="str">
        <f>IF(ISBLANK(A160),"",COUNTA($A$6:A160))</f>
        <v/>
      </c>
      <c r="C160" s="890" t="s">
        <v>2618</v>
      </c>
      <c r="D160" s="891"/>
      <c r="E160" s="891"/>
      <c r="F160" s="892"/>
      <c r="G160" s="846"/>
    </row>
    <row r="161" spans="1:7" ht="15.75">
      <c r="A161" s="898"/>
      <c r="B161" s="899" t="str">
        <f>IF(ISBLANK(A161),"",COUNTA($A$6:A161))</f>
        <v/>
      </c>
      <c r="C161" s="890" t="s">
        <v>1867</v>
      </c>
      <c r="D161" s="900"/>
      <c r="E161" s="900"/>
      <c r="F161" s="901"/>
      <c r="G161" s="902"/>
    </row>
    <row r="162" spans="1:7" ht="15.75">
      <c r="A162" s="898"/>
      <c r="B162" s="899" t="str">
        <f>IF(ISBLANK(A162),"",COUNTA($A$6:A162))</f>
        <v/>
      </c>
      <c r="C162" s="890" t="s">
        <v>1869</v>
      </c>
      <c r="D162" s="903"/>
      <c r="E162" s="903"/>
      <c r="F162" s="904"/>
      <c r="G162" s="903"/>
    </row>
    <row r="163" spans="1:7" ht="15.75">
      <c r="A163" s="889"/>
      <c r="B163" s="845" t="str">
        <f>IF(ISBLANK(A163),"",COUNTA($A$6:A163))</f>
        <v/>
      </c>
      <c r="C163" s="890" t="s">
        <v>1870</v>
      </c>
      <c r="D163" s="897" t="s">
        <v>1578</v>
      </c>
      <c r="E163" s="897">
        <v>2</v>
      </c>
      <c r="F163" s="892"/>
      <c r="G163" s="846">
        <f>E163*F163</f>
        <v>0</v>
      </c>
    </row>
    <row r="164" spans="1:7" ht="15.75">
      <c r="A164" s="889"/>
      <c r="B164" s="845" t="str">
        <f>IF(ISBLANK(A164),"",COUNTA($A$6:A164))</f>
        <v/>
      </c>
      <c r="C164" s="890"/>
      <c r="D164" s="891"/>
      <c r="E164" s="891"/>
      <c r="F164" s="892"/>
      <c r="G164" s="846"/>
    </row>
    <row r="165" spans="1:7" ht="267.75">
      <c r="A165" s="889" t="str">
        <f>$A$5</f>
        <v>1.</v>
      </c>
      <c r="B165" s="845">
        <f>IF(ISBLANK(A165),"",COUNTA($A$6:A165))</f>
        <v>6</v>
      </c>
      <c r="C165" s="890" t="s">
        <v>1919</v>
      </c>
      <c r="D165" s="891"/>
      <c r="E165" s="891"/>
      <c r="F165" s="892"/>
      <c r="G165" s="846"/>
    </row>
    <row r="166" spans="1:7" ht="15.75">
      <c r="A166" s="889"/>
      <c r="B166" s="845" t="str">
        <f>IF(ISBLANK(A166),"",COUNTA($A$6:A166))</f>
        <v/>
      </c>
      <c r="C166" s="890" t="s">
        <v>1896</v>
      </c>
      <c r="D166" s="891"/>
      <c r="E166" s="891"/>
      <c r="F166" s="892"/>
      <c r="G166" s="846"/>
    </row>
    <row r="167" spans="1:7" ht="15.75">
      <c r="A167" s="889"/>
      <c r="B167" s="845" t="str">
        <f>IF(ISBLANK(A167),"",COUNTA($A$6:A167))</f>
        <v/>
      </c>
      <c r="C167" s="890" t="s">
        <v>1920</v>
      </c>
      <c r="D167" s="891"/>
      <c r="E167" s="891"/>
      <c r="F167" s="892"/>
      <c r="G167" s="846"/>
    </row>
    <row r="168" spans="1:7" ht="15.75">
      <c r="A168" s="889"/>
      <c r="B168" s="845" t="str">
        <f>IF(ISBLANK(A168),"",COUNTA($A$6:A168))</f>
        <v/>
      </c>
      <c r="C168" s="890" t="s">
        <v>1921</v>
      </c>
      <c r="D168" s="891"/>
      <c r="E168" s="891"/>
      <c r="F168" s="892"/>
      <c r="G168" s="846"/>
    </row>
    <row r="169" spans="1:7" ht="15.75">
      <c r="A169" s="889"/>
      <c r="B169" s="845" t="str">
        <f>IF(ISBLANK(A169),"",COUNTA($A$6:A169))</f>
        <v/>
      </c>
      <c r="C169" s="890" t="s">
        <v>1922</v>
      </c>
      <c r="D169" s="891"/>
      <c r="E169" s="891"/>
      <c r="F169" s="892"/>
      <c r="G169" s="846"/>
    </row>
    <row r="170" spans="1:7" ht="15.75">
      <c r="A170" s="889"/>
      <c r="B170" s="845" t="str">
        <f>IF(ISBLANK(A170),"",COUNTA($A$6:A170))</f>
        <v/>
      </c>
      <c r="C170" s="890" t="s">
        <v>1923</v>
      </c>
      <c r="D170" s="891"/>
      <c r="E170" s="891"/>
      <c r="F170" s="892"/>
      <c r="G170" s="846"/>
    </row>
    <row r="171" spans="1:7" ht="15.75">
      <c r="A171" s="889"/>
      <c r="B171" s="845" t="str">
        <f>IF(ISBLANK(A171),"",COUNTA($A$6:A171))</f>
        <v/>
      </c>
      <c r="C171" s="890" t="s">
        <v>1924</v>
      </c>
      <c r="D171" s="891"/>
      <c r="E171" s="891"/>
      <c r="F171" s="892"/>
      <c r="G171" s="846"/>
    </row>
    <row r="172" spans="1:7" ht="15.75">
      <c r="A172" s="889"/>
      <c r="B172" s="845" t="str">
        <f>IF(ISBLANK(A172),"",COUNTA($A$6:A172))</f>
        <v/>
      </c>
      <c r="C172" s="890" t="s">
        <v>1925</v>
      </c>
      <c r="D172" s="891"/>
      <c r="E172" s="891"/>
      <c r="F172" s="892"/>
      <c r="G172" s="846"/>
    </row>
    <row r="173" spans="1:7" ht="15.75">
      <c r="A173" s="889"/>
      <c r="B173" s="845" t="str">
        <f>IF(ISBLANK(A173),"",COUNTA($A$6:A173))</f>
        <v/>
      </c>
      <c r="C173" s="890" t="s">
        <v>1926</v>
      </c>
      <c r="D173" s="891"/>
      <c r="E173" s="891"/>
      <c r="F173" s="892"/>
      <c r="G173" s="846"/>
    </row>
    <row r="174" spans="1:7" ht="15.75">
      <c r="A174" s="889"/>
      <c r="B174" s="845" t="str">
        <f>IF(ISBLANK(A174),"",COUNTA($A$6:A174))</f>
        <v/>
      </c>
      <c r="C174" s="890" t="s">
        <v>1927</v>
      </c>
      <c r="D174" s="891"/>
      <c r="E174" s="891"/>
      <c r="F174" s="892"/>
      <c r="G174" s="846"/>
    </row>
    <row r="175" spans="1:7" ht="15.75">
      <c r="A175" s="889"/>
      <c r="B175" s="845" t="str">
        <f>IF(ISBLANK(A175),"",COUNTA($A$6:A175))</f>
        <v/>
      </c>
      <c r="C175" s="890" t="s">
        <v>1928</v>
      </c>
      <c r="D175" s="891"/>
      <c r="E175" s="891"/>
      <c r="F175" s="892"/>
      <c r="G175" s="846"/>
    </row>
    <row r="176" spans="1:7" ht="15.75">
      <c r="A176" s="889"/>
      <c r="B176" s="845" t="str">
        <f>IF(ISBLANK(A176),"",COUNTA($A$6:A176))</f>
        <v/>
      </c>
      <c r="C176" s="890" t="s">
        <v>1929</v>
      </c>
      <c r="D176" s="891"/>
      <c r="E176" s="891"/>
      <c r="F176" s="892"/>
      <c r="G176" s="846"/>
    </row>
    <row r="177" spans="1:7" ht="15.75">
      <c r="A177" s="889"/>
      <c r="B177" s="845" t="str">
        <f>IF(ISBLANK(A177),"",COUNTA($A$6:A177))</f>
        <v/>
      </c>
      <c r="C177" s="890" t="s">
        <v>1930</v>
      </c>
      <c r="D177" s="891"/>
      <c r="E177" s="891"/>
      <c r="F177" s="892"/>
      <c r="G177" s="846"/>
    </row>
    <row r="178" spans="1:7" ht="15.75">
      <c r="A178" s="889"/>
      <c r="B178" s="845" t="str">
        <f>IF(ISBLANK(A178),"",COUNTA($A$6:A178))</f>
        <v/>
      </c>
      <c r="C178" s="890" t="s">
        <v>1931</v>
      </c>
      <c r="D178" s="891"/>
      <c r="E178" s="891"/>
      <c r="F178" s="892"/>
      <c r="G178" s="846"/>
    </row>
    <row r="179" spans="1:7" ht="15.75">
      <c r="A179" s="889"/>
      <c r="B179" s="845" t="str">
        <f>IF(ISBLANK(A179),"",COUNTA($A$6:A179))</f>
        <v/>
      </c>
      <c r="C179" s="890" t="s">
        <v>1859</v>
      </c>
      <c r="D179" s="891"/>
      <c r="E179" s="891"/>
      <c r="F179" s="892"/>
      <c r="G179" s="846"/>
    </row>
    <row r="180" spans="1:7" ht="15.75">
      <c r="A180" s="889"/>
      <c r="B180" s="845" t="str">
        <f>IF(ISBLANK(A180),"",COUNTA($A$6:A180))</f>
        <v/>
      </c>
      <c r="C180" s="890" t="s">
        <v>1932</v>
      </c>
      <c r="D180" s="891"/>
      <c r="E180" s="891"/>
      <c r="F180" s="892"/>
      <c r="G180" s="846"/>
    </row>
    <row r="181" spans="1:7" ht="15.75">
      <c r="A181" s="889"/>
      <c r="B181" s="845" t="str">
        <f>IF(ISBLANK(A181),"",COUNTA($A$6:A181))</f>
        <v/>
      </c>
      <c r="C181" s="890" t="s">
        <v>1907</v>
      </c>
      <c r="D181" s="891"/>
      <c r="E181" s="891"/>
      <c r="F181" s="892"/>
      <c r="G181" s="846"/>
    </row>
    <row r="182" spans="1:7" ht="15.75">
      <c r="A182" s="889"/>
      <c r="B182" s="845" t="str">
        <f>IF(ISBLANK(A182),"",COUNTA($A$6:A182))</f>
        <v/>
      </c>
      <c r="C182" s="890" t="s">
        <v>1908</v>
      </c>
      <c r="D182" s="891"/>
      <c r="E182" s="891"/>
      <c r="F182" s="892"/>
      <c r="G182" s="846"/>
    </row>
    <row r="183" spans="1:7" ht="15.75">
      <c r="A183" s="889"/>
      <c r="B183" s="845" t="str">
        <f>IF(ISBLANK(A183),"",COUNTA($A183:A$334))</f>
        <v/>
      </c>
      <c r="C183" s="890" t="s">
        <v>1863</v>
      </c>
      <c r="D183" s="891"/>
      <c r="E183" s="891"/>
      <c r="F183" s="892"/>
      <c r="G183" s="846"/>
    </row>
    <row r="184" spans="1:7" ht="15.75">
      <c r="A184" s="898"/>
      <c r="B184" s="899" t="str">
        <f>IF(ISBLANK(A184),"",COUNTA($A$6:A184))</f>
        <v/>
      </c>
      <c r="C184" s="890" t="s">
        <v>1864</v>
      </c>
      <c r="D184" s="900"/>
      <c r="E184" s="900"/>
      <c r="F184" s="901"/>
      <c r="G184" s="902"/>
    </row>
    <row r="185" spans="1:7" ht="31.5">
      <c r="A185" s="898"/>
      <c r="B185" s="899" t="str">
        <f>IF(ISBLANK(A185),"",COUNTA($A$6:A185))</f>
        <v/>
      </c>
      <c r="C185" s="890" t="s">
        <v>1909</v>
      </c>
      <c r="D185" s="900"/>
      <c r="E185" s="900"/>
      <c r="F185" s="901"/>
      <c r="G185" s="902"/>
    </row>
    <row r="186" spans="1:7" ht="15.75">
      <c r="A186" s="889"/>
      <c r="B186" s="845" t="str">
        <f>IF(ISBLANK(A186),"",COUNTA($A$6:A186))</f>
        <v/>
      </c>
      <c r="C186" s="890" t="s">
        <v>2618</v>
      </c>
      <c r="D186" s="891"/>
      <c r="E186" s="891"/>
      <c r="F186" s="892"/>
      <c r="G186" s="846"/>
    </row>
    <row r="187" spans="1:7" ht="15.75">
      <c r="A187" s="898"/>
      <c r="B187" s="899" t="str">
        <f>IF(ISBLANK(A187),"",COUNTA($A$6:A187))</f>
        <v/>
      </c>
      <c r="C187" s="890" t="s">
        <v>1867</v>
      </c>
      <c r="D187" s="900"/>
      <c r="E187" s="900"/>
      <c r="F187" s="901"/>
      <c r="G187" s="902"/>
    </row>
    <row r="188" spans="1:7" ht="15.75">
      <c r="A188" s="898"/>
      <c r="B188" s="899" t="str">
        <f>IF(ISBLANK(A188),"",COUNTA($A$6:A188))</f>
        <v/>
      </c>
      <c r="C188" s="890" t="s">
        <v>1869</v>
      </c>
      <c r="D188" s="903"/>
      <c r="E188" s="903"/>
      <c r="F188" s="904"/>
      <c r="G188" s="903"/>
    </row>
    <row r="189" spans="1:7" ht="15.75">
      <c r="A189" s="889"/>
      <c r="B189" s="845" t="str">
        <f>IF(ISBLANK(A189),"",COUNTA($A$6:A189))</f>
        <v/>
      </c>
      <c r="C189" s="890" t="s">
        <v>1870</v>
      </c>
      <c r="D189" s="897" t="s">
        <v>1578</v>
      </c>
      <c r="E189" s="897">
        <v>6</v>
      </c>
      <c r="F189" s="892"/>
      <c r="G189" s="846">
        <f>E189*F189</f>
        <v>0</v>
      </c>
    </row>
    <row r="190" spans="1:7" ht="15.75">
      <c r="A190" s="889"/>
      <c r="B190" s="845" t="str">
        <f>IF(ISBLANK(A190),"",COUNTA($A$6:A190))</f>
        <v/>
      </c>
      <c r="C190" s="890"/>
      <c r="D190" s="891"/>
      <c r="E190" s="891"/>
      <c r="F190" s="892"/>
      <c r="G190" s="846"/>
    </row>
    <row r="191" spans="1:7" ht="15.75">
      <c r="A191" s="889" t="str">
        <f>$A$5</f>
        <v>1.</v>
      </c>
      <c r="B191" s="845">
        <f>IF(ISBLANK(A191),"",COUNTA($A$6:A191))</f>
        <v>7</v>
      </c>
      <c r="C191" s="890" t="s">
        <v>1933</v>
      </c>
      <c r="D191" s="891"/>
      <c r="E191" s="891"/>
      <c r="F191" s="892"/>
      <c r="G191" s="846"/>
    </row>
    <row r="192" spans="1:7" ht="15.75">
      <c r="A192" s="889"/>
      <c r="B192" s="845" t="str">
        <f>IF(ISBLANK(A192),"",COUNTA($A$6:A192))</f>
        <v/>
      </c>
      <c r="C192" s="890" t="s">
        <v>1896</v>
      </c>
      <c r="D192" s="891"/>
      <c r="E192" s="891"/>
      <c r="F192" s="892"/>
      <c r="G192" s="846"/>
    </row>
    <row r="193" spans="1:7" ht="15.75">
      <c r="A193" s="889"/>
      <c r="B193" s="845" t="str">
        <f>IF(ISBLANK(A193),"",COUNTA($A$6:A193))</f>
        <v/>
      </c>
      <c r="C193" s="890" t="s">
        <v>1911</v>
      </c>
      <c r="D193" s="891"/>
      <c r="E193" s="891"/>
      <c r="F193" s="892"/>
      <c r="G193" s="846"/>
    </row>
    <row r="194" spans="1:7" ht="15.75">
      <c r="A194" s="889"/>
      <c r="B194" s="845" t="str">
        <f>IF(ISBLANK(A194),"",COUNTA($A$6:A194))</f>
        <v/>
      </c>
      <c r="C194" s="890" t="s">
        <v>1912</v>
      </c>
      <c r="D194" s="891"/>
      <c r="E194" s="891"/>
      <c r="F194" s="892"/>
      <c r="G194" s="846"/>
    </row>
    <row r="195" spans="1:7" ht="15.75">
      <c r="A195" s="889"/>
      <c r="B195" s="845" t="str">
        <f>IF(ISBLANK(A195),"",COUNTA($A$6:A195))</f>
        <v/>
      </c>
      <c r="C195" s="890" t="s">
        <v>1922</v>
      </c>
      <c r="D195" s="891"/>
      <c r="E195" s="891"/>
      <c r="F195" s="892"/>
      <c r="G195" s="846"/>
    </row>
    <row r="196" spans="1:7" ht="15.75">
      <c r="A196" s="889"/>
      <c r="B196" s="845" t="str">
        <f>IF(ISBLANK(A196),"",COUNTA($A$6:A196))</f>
        <v/>
      </c>
      <c r="C196" s="890" t="s">
        <v>1934</v>
      </c>
      <c r="D196" s="891"/>
      <c r="E196" s="891"/>
      <c r="F196" s="892"/>
      <c r="G196" s="846"/>
    </row>
    <row r="197" spans="1:7" ht="15.75">
      <c r="A197" s="889"/>
      <c r="B197" s="845" t="str">
        <f>IF(ISBLANK(A197),"",COUNTA($A$6:A197))</f>
        <v/>
      </c>
      <c r="C197" s="890" t="s">
        <v>1935</v>
      </c>
      <c r="D197" s="891"/>
      <c r="E197" s="891"/>
      <c r="F197" s="892"/>
      <c r="G197" s="846"/>
    </row>
    <row r="198" spans="1:7" ht="15.75">
      <c r="A198" s="889"/>
      <c r="B198" s="845" t="str">
        <f>IF(ISBLANK(A198),"",COUNTA($A$6:A198))</f>
        <v/>
      </c>
      <c r="C198" s="890" t="s">
        <v>1936</v>
      </c>
      <c r="D198" s="891"/>
      <c r="E198" s="891"/>
      <c r="F198" s="892"/>
      <c r="G198" s="846"/>
    </row>
    <row r="199" spans="1:7" ht="15.75">
      <c r="A199" s="889"/>
      <c r="B199" s="845" t="str">
        <f>IF(ISBLANK(A199),"",COUNTA($A$6:A199))</f>
        <v/>
      </c>
      <c r="C199" s="890" t="s">
        <v>1937</v>
      </c>
      <c r="D199" s="891"/>
      <c r="E199" s="891"/>
      <c r="F199" s="892"/>
      <c r="G199" s="846"/>
    </row>
    <row r="200" spans="1:7" ht="15.75">
      <c r="A200" s="889"/>
      <c r="B200" s="845" t="str">
        <f>IF(ISBLANK(A200),"",COUNTA($A$6:A200))</f>
        <v/>
      </c>
      <c r="C200" s="890" t="s">
        <v>1938</v>
      </c>
      <c r="D200" s="891"/>
      <c r="E200" s="891"/>
      <c r="F200" s="892"/>
      <c r="G200" s="846"/>
    </row>
    <row r="201" spans="1:7" ht="15.75">
      <c r="A201" s="889"/>
      <c r="B201" s="845" t="str">
        <f>IF(ISBLANK(A201),"",COUNTA($A$6:A201))</f>
        <v/>
      </c>
      <c r="C201" s="890" t="s">
        <v>1928</v>
      </c>
      <c r="D201" s="891"/>
      <c r="E201" s="891"/>
      <c r="F201" s="892"/>
      <c r="G201" s="846"/>
    </row>
    <row r="202" spans="1:7" ht="15.75">
      <c r="A202" s="889"/>
      <c r="B202" s="845" t="str">
        <f>IF(ISBLANK(A202),"",COUNTA($A$6:A202))</f>
        <v/>
      </c>
      <c r="C202" s="890" t="s">
        <v>1929</v>
      </c>
      <c r="D202" s="891"/>
      <c r="E202" s="891"/>
      <c r="F202" s="892"/>
      <c r="G202" s="846"/>
    </row>
    <row r="203" spans="1:7" ht="15.75">
      <c r="A203" s="889"/>
      <c r="B203" s="845" t="str">
        <f>IF(ISBLANK(A203),"",COUNTA($A$6:A203))</f>
        <v/>
      </c>
      <c r="C203" s="890" t="s">
        <v>1930</v>
      </c>
      <c r="D203" s="891"/>
      <c r="E203" s="891"/>
      <c r="F203" s="892"/>
      <c r="G203" s="846"/>
    </row>
    <row r="204" spans="1:7" ht="15.75">
      <c r="A204" s="889"/>
      <c r="B204" s="845" t="str">
        <f>IF(ISBLANK(A204),"",COUNTA($A$6:A204))</f>
        <v/>
      </c>
      <c r="C204" s="890" t="s">
        <v>1939</v>
      </c>
      <c r="D204" s="891"/>
      <c r="E204" s="891"/>
      <c r="F204" s="892"/>
      <c r="G204" s="846"/>
    </row>
    <row r="205" spans="1:7" ht="15.75">
      <c r="A205" s="889"/>
      <c r="B205" s="845" t="str">
        <f>IF(ISBLANK(A205),"",COUNTA($A$6:A205))</f>
        <v/>
      </c>
      <c r="C205" s="890" t="s">
        <v>1859</v>
      </c>
      <c r="D205" s="891"/>
      <c r="E205" s="891"/>
      <c r="F205" s="892"/>
      <c r="G205" s="846"/>
    </row>
    <row r="206" spans="1:7" ht="15.75">
      <c r="A206" s="889"/>
      <c r="B206" s="845" t="str">
        <f>IF(ISBLANK(A206),"",COUNTA($A$6:A206))</f>
        <v/>
      </c>
      <c r="C206" s="890" t="s">
        <v>1932</v>
      </c>
      <c r="D206" s="891"/>
      <c r="E206" s="891"/>
      <c r="F206" s="892"/>
      <c r="G206" s="846"/>
    </row>
    <row r="207" spans="1:7" ht="15.75">
      <c r="A207" s="889"/>
      <c r="B207" s="845" t="str">
        <f>IF(ISBLANK(A207),"",COUNTA($A$6:A207))</f>
        <v/>
      </c>
      <c r="C207" s="890" t="s">
        <v>1940</v>
      </c>
      <c r="D207" s="891"/>
      <c r="E207" s="891"/>
      <c r="F207" s="892"/>
      <c r="G207" s="846"/>
    </row>
    <row r="208" spans="1:7" ht="15.75">
      <c r="A208" s="889"/>
      <c r="B208" s="845" t="str">
        <f>IF(ISBLANK(A208),"",COUNTA($A$6:A208))</f>
        <v/>
      </c>
      <c r="C208" s="890" t="s">
        <v>1908</v>
      </c>
      <c r="D208" s="891"/>
      <c r="E208" s="891"/>
      <c r="F208" s="892"/>
      <c r="G208" s="846"/>
    </row>
    <row r="209" spans="1:7" ht="15.75">
      <c r="A209" s="889"/>
      <c r="B209" s="845" t="str">
        <f>IF(ISBLANK(A209),"",COUNTA($A209:A$334))</f>
        <v/>
      </c>
      <c r="C209" s="890" t="s">
        <v>1863</v>
      </c>
      <c r="D209" s="891"/>
      <c r="E209" s="891"/>
      <c r="F209" s="892"/>
      <c r="G209" s="846"/>
    </row>
    <row r="210" spans="1:7" ht="15.75">
      <c r="A210" s="889"/>
      <c r="B210" s="845" t="str">
        <f>IF(ISBLANK(A210),"",COUNTA($A$6:A210))</f>
        <v/>
      </c>
      <c r="C210" s="890" t="s">
        <v>1864</v>
      </c>
      <c r="D210" s="891"/>
      <c r="E210" s="891"/>
      <c r="F210" s="892"/>
      <c r="G210" s="846"/>
    </row>
    <row r="211" spans="1:7" ht="31.5">
      <c r="A211" s="889"/>
      <c r="B211" s="845" t="str">
        <f>IF(ISBLANK(A211),"",COUNTA($A$6:A211))</f>
        <v/>
      </c>
      <c r="C211" s="890" t="s">
        <v>1909</v>
      </c>
      <c r="D211" s="891"/>
      <c r="E211" s="891"/>
      <c r="F211" s="892"/>
      <c r="G211" s="846"/>
    </row>
    <row r="212" spans="1:7" ht="15.75">
      <c r="A212" s="889"/>
      <c r="B212" s="845" t="str">
        <f>IF(ISBLANK(A212),"",COUNTA($A$6:A212))</f>
        <v/>
      </c>
      <c r="C212" s="890" t="s">
        <v>2618</v>
      </c>
      <c r="D212" s="891"/>
      <c r="E212" s="891"/>
      <c r="F212" s="892"/>
      <c r="G212" s="846"/>
    </row>
    <row r="213" spans="1:7" ht="15.75">
      <c r="A213" s="889"/>
      <c r="B213" s="845" t="str">
        <f>IF(ISBLANK(A213),"",COUNTA($A$6:A213))</f>
        <v/>
      </c>
      <c r="C213" s="890" t="s">
        <v>1867</v>
      </c>
      <c r="D213" s="891"/>
      <c r="E213" s="891"/>
      <c r="F213" s="892"/>
      <c r="G213" s="846"/>
    </row>
    <row r="214" spans="1:7" ht="15.75">
      <c r="A214" s="889"/>
      <c r="B214" s="845" t="str">
        <f>IF(ISBLANK(A214),"",COUNTA($A$6:A214))</f>
        <v/>
      </c>
      <c r="C214" s="890" t="s">
        <v>1869</v>
      </c>
      <c r="D214" s="895"/>
      <c r="E214" s="895"/>
      <c r="F214" s="896"/>
      <c r="G214" s="895"/>
    </row>
    <row r="215" spans="1:7" ht="15.75">
      <c r="A215" s="889"/>
      <c r="B215" s="845" t="str">
        <f>IF(ISBLANK(A215),"",COUNTA($A$6:A215))</f>
        <v/>
      </c>
      <c r="C215" s="890" t="s">
        <v>1870</v>
      </c>
      <c r="D215" s="897" t="s">
        <v>1578</v>
      </c>
      <c r="E215" s="897">
        <v>7</v>
      </c>
      <c r="F215" s="892"/>
      <c r="G215" s="846">
        <f>E215*F215</f>
        <v>0</v>
      </c>
    </row>
    <row r="216" spans="1:7" ht="15.75">
      <c r="A216" s="889"/>
      <c r="B216" s="845" t="str">
        <f>IF(ISBLANK(A216),"",COUNTA($A$6:A216))</f>
        <v/>
      </c>
      <c r="C216" s="890"/>
      <c r="D216" s="891"/>
      <c r="E216" s="891"/>
      <c r="F216" s="892"/>
      <c r="G216" s="846"/>
    </row>
    <row r="217" spans="1:7" ht="15.75">
      <c r="A217" s="889" t="str">
        <f>$A$5</f>
        <v>1.</v>
      </c>
      <c r="B217" s="845">
        <f>IF(ISBLANK(A217),"",COUNTA($A$6:A217))</f>
        <v>8</v>
      </c>
      <c r="C217" s="890" t="s">
        <v>1933</v>
      </c>
      <c r="D217" s="891"/>
      <c r="E217" s="891"/>
      <c r="F217" s="892"/>
      <c r="G217" s="846"/>
    </row>
    <row r="218" spans="1:7" ht="15.75">
      <c r="A218" s="889"/>
      <c r="B218" s="845" t="str">
        <f>IF(ISBLANK(A218),"",COUNTA($A$6:A218))</f>
        <v/>
      </c>
      <c r="C218" s="890" t="s">
        <v>1896</v>
      </c>
      <c r="D218" s="891"/>
      <c r="E218" s="891"/>
      <c r="F218" s="892"/>
      <c r="G218" s="846"/>
    </row>
    <row r="219" spans="1:7" ht="15.75">
      <c r="A219" s="889"/>
      <c r="B219" s="845" t="str">
        <f>IF(ISBLANK(A219),"",COUNTA($A$6:A219))</f>
        <v/>
      </c>
      <c r="C219" s="890" t="s">
        <v>1913</v>
      </c>
      <c r="D219" s="891"/>
      <c r="E219" s="891"/>
      <c r="F219" s="892"/>
      <c r="G219" s="846"/>
    </row>
    <row r="220" spans="1:7" ht="15.75">
      <c r="A220" s="889"/>
      <c r="B220" s="845" t="str">
        <f>IF(ISBLANK(A220),"",COUNTA($A$6:A220))</f>
        <v/>
      </c>
      <c r="C220" s="890" t="s">
        <v>1914</v>
      </c>
      <c r="D220" s="891"/>
      <c r="E220" s="891"/>
      <c r="F220" s="892"/>
      <c r="G220" s="846"/>
    </row>
    <row r="221" spans="1:7" ht="15.75">
      <c r="A221" s="889"/>
      <c r="B221" s="845" t="str">
        <f>IF(ISBLANK(A221),"",COUNTA($A$6:A221))</f>
        <v/>
      </c>
      <c r="C221" s="890" t="s">
        <v>1941</v>
      </c>
      <c r="D221" s="891"/>
      <c r="E221" s="891"/>
      <c r="F221" s="892"/>
      <c r="G221" s="846"/>
    </row>
    <row r="222" spans="1:7" ht="15.75">
      <c r="A222" s="889"/>
      <c r="B222" s="845" t="str">
        <f>IF(ISBLANK(A222),"",COUNTA($A$6:A222))</f>
        <v/>
      </c>
      <c r="C222" s="890" t="s">
        <v>1942</v>
      </c>
      <c r="D222" s="891"/>
      <c r="E222" s="891"/>
      <c r="F222" s="892"/>
      <c r="G222" s="846"/>
    </row>
    <row r="223" spans="1:7" ht="15.75">
      <c r="A223" s="889"/>
      <c r="B223" s="845" t="str">
        <f>IF(ISBLANK(A223),"",COUNTA($A$6:A223))</f>
        <v/>
      </c>
      <c r="C223" s="890" t="s">
        <v>1943</v>
      </c>
      <c r="D223" s="891"/>
      <c r="E223" s="891"/>
      <c r="F223" s="892"/>
      <c r="G223" s="846"/>
    </row>
    <row r="224" spans="1:7" ht="15.75">
      <c r="A224" s="889"/>
      <c r="B224" s="845" t="str">
        <f>IF(ISBLANK(A224),"",COUNTA($A$6:A224))</f>
        <v/>
      </c>
      <c r="C224" s="890" t="s">
        <v>1944</v>
      </c>
      <c r="D224" s="891"/>
      <c r="E224" s="891"/>
      <c r="F224" s="892"/>
      <c r="G224" s="846"/>
    </row>
    <row r="225" spans="1:7" ht="15.75">
      <c r="A225" s="889"/>
      <c r="B225" s="845" t="str">
        <f>IF(ISBLANK(A225),"",COUNTA($A$6:A225))</f>
        <v/>
      </c>
      <c r="C225" s="890" t="s">
        <v>1945</v>
      </c>
      <c r="D225" s="891"/>
      <c r="E225" s="891"/>
      <c r="F225" s="892"/>
      <c r="G225" s="846"/>
    </row>
    <row r="226" spans="1:7" ht="15.75">
      <c r="A226" s="889"/>
      <c r="B226" s="845" t="str">
        <f>IF(ISBLANK(A226),"",COUNTA($A$6:A226))</f>
        <v/>
      </c>
      <c r="C226" s="890" t="s">
        <v>1946</v>
      </c>
      <c r="D226" s="891"/>
      <c r="E226" s="891"/>
      <c r="F226" s="892"/>
      <c r="G226" s="846"/>
    </row>
    <row r="227" spans="1:7" ht="15.75">
      <c r="A227" s="889"/>
      <c r="B227" s="845" t="str">
        <f>IF(ISBLANK(A227),"",COUNTA($A$6:A227))</f>
        <v/>
      </c>
      <c r="C227" s="890" t="s">
        <v>1928</v>
      </c>
      <c r="D227" s="891"/>
      <c r="E227" s="891"/>
      <c r="F227" s="892"/>
      <c r="G227" s="846"/>
    </row>
    <row r="228" spans="1:7" ht="15.75">
      <c r="A228" s="889"/>
      <c r="B228" s="845" t="str">
        <f>IF(ISBLANK(A228),"",COUNTA($A$6:A228))</f>
        <v/>
      </c>
      <c r="C228" s="890" t="s">
        <v>1947</v>
      </c>
      <c r="D228" s="891"/>
      <c r="E228" s="891"/>
      <c r="F228" s="892"/>
      <c r="G228" s="846"/>
    </row>
    <row r="229" spans="1:7" ht="15.75">
      <c r="A229" s="889"/>
      <c r="B229" s="845" t="str">
        <f>IF(ISBLANK(A229),"",COUNTA($A$6:A229))</f>
        <v/>
      </c>
      <c r="C229" s="890" t="s">
        <v>1930</v>
      </c>
      <c r="D229" s="891"/>
      <c r="E229" s="891"/>
      <c r="F229" s="892"/>
      <c r="G229" s="846"/>
    </row>
    <row r="230" spans="1:7" ht="15.75">
      <c r="A230" s="889"/>
      <c r="B230" s="845" t="str">
        <f>IF(ISBLANK(A230),"",COUNTA($A$6:A230))</f>
        <v/>
      </c>
      <c r="C230" s="890" t="s">
        <v>1931</v>
      </c>
      <c r="D230" s="891"/>
      <c r="E230" s="891"/>
      <c r="F230" s="892"/>
      <c r="G230" s="846"/>
    </row>
    <row r="231" spans="1:7" ht="15.75">
      <c r="A231" s="889"/>
      <c r="B231" s="845" t="str">
        <f>IF(ISBLANK(A231),"",COUNTA($A$6:A231))</f>
        <v/>
      </c>
      <c r="C231" s="890" t="s">
        <v>1859</v>
      </c>
      <c r="D231" s="891"/>
      <c r="E231" s="891"/>
      <c r="F231" s="892"/>
      <c r="G231" s="846"/>
    </row>
    <row r="232" spans="1:7" ht="15.75">
      <c r="A232" s="889"/>
      <c r="B232" s="845" t="str">
        <f>IF(ISBLANK(A232),"",COUNTA($A$6:A232))</f>
        <v/>
      </c>
      <c r="C232" s="890" t="s">
        <v>1906</v>
      </c>
      <c r="D232" s="891"/>
      <c r="E232" s="891"/>
      <c r="F232" s="892"/>
      <c r="G232" s="846"/>
    </row>
    <row r="233" spans="1:7" ht="15.75">
      <c r="A233" s="889"/>
      <c r="B233" s="845" t="str">
        <f>IF(ISBLANK(A233),"",COUNTA($A$6:A233))</f>
        <v/>
      </c>
      <c r="C233" s="890" t="s">
        <v>1907</v>
      </c>
      <c r="D233" s="891"/>
      <c r="E233" s="891"/>
      <c r="F233" s="892"/>
      <c r="G233" s="846"/>
    </row>
    <row r="234" spans="1:7" ht="15.75">
      <c r="A234" s="889"/>
      <c r="B234" s="845" t="str">
        <f>IF(ISBLANK(A234),"",COUNTA($A$6:A234))</f>
        <v/>
      </c>
      <c r="C234" s="890" t="s">
        <v>1908</v>
      </c>
      <c r="D234" s="891"/>
      <c r="E234" s="891"/>
      <c r="F234" s="892"/>
      <c r="G234" s="846"/>
    </row>
    <row r="235" spans="1:7" ht="15.75">
      <c r="A235" s="889"/>
      <c r="B235" s="845" t="str">
        <f>IF(ISBLANK(A235),"",COUNTA($A235:A$334))</f>
        <v/>
      </c>
      <c r="C235" s="890" t="s">
        <v>1863</v>
      </c>
      <c r="D235" s="891"/>
      <c r="E235" s="891"/>
      <c r="F235" s="892"/>
      <c r="G235" s="846"/>
    </row>
    <row r="236" spans="1:7" ht="15.75">
      <c r="A236" s="889"/>
      <c r="B236" s="845" t="str">
        <f>IF(ISBLANK(A236),"",COUNTA($A$6:A236))</f>
        <v/>
      </c>
      <c r="C236" s="890" t="s">
        <v>1864</v>
      </c>
      <c r="D236" s="891"/>
      <c r="E236" s="891"/>
      <c r="F236" s="892"/>
      <c r="G236" s="846"/>
    </row>
    <row r="237" spans="1:7" ht="31.5">
      <c r="A237" s="889"/>
      <c r="B237" s="845" t="str">
        <f>IF(ISBLANK(A237),"",COUNTA($A$6:A237))</f>
        <v/>
      </c>
      <c r="C237" s="890" t="s">
        <v>1909</v>
      </c>
      <c r="D237" s="891"/>
      <c r="E237" s="891"/>
      <c r="F237" s="892"/>
      <c r="G237" s="846"/>
    </row>
    <row r="238" spans="1:7" ht="15.75">
      <c r="A238" s="889"/>
      <c r="B238" s="845" t="str">
        <f>IF(ISBLANK(A238),"",COUNTA($A$6:A238))</f>
        <v/>
      </c>
      <c r="C238" s="890" t="s">
        <v>2618</v>
      </c>
      <c r="D238" s="891"/>
      <c r="E238" s="891"/>
      <c r="F238" s="892"/>
      <c r="G238" s="846"/>
    </row>
    <row r="239" spans="1:7" ht="15.75">
      <c r="A239" s="889"/>
      <c r="B239" s="845" t="str">
        <f>IF(ISBLANK(A239),"",COUNTA($A$6:A239))</f>
        <v/>
      </c>
      <c r="C239" s="890" t="s">
        <v>1867</v>
      </c>
      <c r="D239" s="891"/>
      <c r="E239" s="891"/>
      <c r="F239" s="892"/>
      <c r="G239" s="846"/>
    </row>
    <row r="240" spans="1:7" ht="15.75">
      <c r="A240" s="889"/>
      <c r="B240" s="845" t="str">
        <f>IF(ISBLANK(A240),"",COUNTA($A$6:A240))</f>
        <v/>
      </c>
      <c r="C240" s="890" t="s">
        <v>1869</v>
      </c>
      <c r="D240" s="895"/>
      <c r="E240" s="895"/>
      <c r="F240" s="896"/>
      <c r="G240" s="895"/>
    </row>
    <row r="241" spans="1:7" ht="15.75">
      <c r="A241" s="889"/>
      <c r="B241" s="845" t="str">
        <f>IF(ISBLANK(A241),"",COUNTA($A$6:A241))</f>
        <v/>
      </c>
      <c r="C241" s="890" t="s">
        <v>1870</v>
      </c>
      <c r="D241" s="897" t="s">
        <v>1578</v>
      </c>
      <c r="E241" s="897">
        <v>3</v>
      </c>
      <c r="F241" s="892"/>
      <c r="G241" s="846">
        <f>E241*F241</f>
        <v>0</v>
      </c>
    </row>
    <row r="242" spans="1:7" ht="15.75">
      <c r="A242" s="889"/>
      <c r="B242" s="845" t="str">
        <f>IF(ISBLANK(A242),"",COUNTA($A$6:A242))</f>
        <v/>
      </c>
      <c r="C242" s="890"/>
      <c r="D242" s="891"/>
      <c r="E242" s="891"/>
      <c r="F242" s="892"/>
      <c r="G242" s="846"/>
    </row>
    <row r="243" spans="1:7" ht="31.5">
      <c r="A243" s="889" t="str">
        <f>$A$5</f>
        <v>1.</v>
      </c>
      <c r="B243" s="845">
        <f>IF(ISBLANK(A243),"",COUNTA($A$6:A243))</f>
        <v>9</v>
      </c>
      <c r="C243" s="890" t="s">
        <v>1948</v>
      </c>
      <c r="D243" s="891"/>
      <c r="E243" s="891"/>
      <c r="F243" s="892"/>
      <c r="G243" s="846"/>
    </row>
    <row r="244" spans="1:7" ht="94.5">
      <c r="A244" s="889"/>
      <c r="B244" s="845" t="str">
        <f>IF(ISBLANK(A244),"",COUNTA($A$6:A244))</f>
        <v/>
      </c>
      <c r="C244" s="890" t="s">
        <v>1949</v>
      </c>
      <c r="D244" s="891"/>
      <c r="E244" s="891"/>
      <c r="F244" s="892"/>
      <c r="G244" s="846"/>
    </row>
    <row r="245" spans="1:7" ht="78.75">
      <c r="A245" s="889"/>
      <c r="B245" s="845" t="str">
        <f>IF(ISBLANK(A245),"",COUNTA($A$6:A245))</f>
        <v/>
      </c>
      <c r="C245" s="890" t="s">
        <v>1950</v>
      </c>
      <c r="D245" s="891"/>
      <c r="E245" s="891"/>
      <c r="F245" s="892"/>
      <c r="G245" s="846"/>
    </row>
    <row r="246" spans="1:7" ht="15.75">
      <c r="A246" s="889"/>
      <c r="B246" s="845" t="str">
        <f>IF(ISBLANK(A246),"",COUNTA($A$6:A246))</f>
        <v/>
      </c>
      <c r="C246" s="890" t="s">
        <v>1896</v>
      </c>
      <c r="D246" s="891"/>
      <c r="E246" s="891"/>
      <c r="F246" s="892"/>
      <c r="G246" s="846"/>
    </row>
    <row r="247" spans="1:7" ht="15.75">
      <c r="A247" s="889"/>
      <c r="B247" s="845" t="str">
        <f>IF(ISBLANK(A247),"",COUNTA($A$6:A247))</f>
        <v/>
      </c>
      <c r="C247" s="890" t="s">
        <v>1951</v>
      </c>
      <c r="D247" s="891"/>
      <c r="E247" s="891"/>
      <c r="F247" s="892"/>
      <c r="G247" s="846"/>
    </row>
    <row r="248" spans="1:7" ht="15.75">
      <c r="A248" s="889"/>
      <c r="B248" s="845" t="str">
        <f>IF(ISBLANK(A248),"",COUNTA($A$6:A248))</f>
        <v/>
      </c>
      <c r="C248" s="890" t="s">
        <v>1952</v>
      </c>
      <c r="D248" s="891"/>
      <c r="E248" s="891"/>
      <c r="F248" s="892"/>
      <c r="G248" s="846"/>
    </row>
    <row r="249" spans="1:7" ht="15.75">
      <c r="A249" s="889"/>
      <c r="B249" s="845" t="str">
        <f>IF(ISBLANK(A249),"",COUNTA($A$6:A249))</f>
        <v/>
      </c>
      <c r="C249" s="890" t="s">
        <v>1953</v>
      </c>
      <c r="D249" s="891"/>
      <c r="E249" s="891"/>
      <c r="F249" s="892"/>
      <c r="G249" s="846"/>
    </row>
    <row r="250" spans="1:7" ht="15.75">
      <c r="A250" s="889"/>
      <c r="B250" s="845" t="str">
        <f>IF(ISBLANK(A250),"",COUNTA($A$6:A250))</f>
        <v/>
      </c>
      <c r="C250" s="890" t="s">
        <v>1954</v>
      </c>
      <c r="D250" s="891"/>
      <c r="E250" s="891"/>
      <c r="F250" s="892"/>
      <c r="G250" s="846"/>
    </row>
    <row r="251" spans="1:7" ht="15.75">
      <c r="A251" s="889"/>
      <c r="B251" s="845" t="str">
        <f>IF(ISBLANK(A251),"",COUNTA($A$6:A251))</f>
        <v/>
      </c>
      <c r="C251" s="890" t="s">
        <v>1955</v>
      </c>
      <c r="D251" s="891"/>
      <c r="E251" s="891"/>
      <c r="F251" s="892"/>
      <c r="G251" s="846"/>
    </row>
    <row r="252" spans="1:7" ht="15.75">
      <c r="A252" s="889"/>
      <c r="B252" s="845" t="str">
        <f>IF(ISBLANK(A252),"",COUNTA($A$6:A252))</f>
        <v/>
      </c>
      <c r="C252" s="890" t="s">
        <v>1956</v>
      </c>
      <c r="D252" s="891"/>
      <c r="E252" s="891"/>
      <c r="F252" s="892"/>
      <c r="G252" s="846"/>
    </row>
    <row r="253" spans="1:7" ht="15.75">
      <c r="A253" s="889"/>
      <c r="B253" s="845" t="str">
        <f>IF(ISBLANK(A253),"",COUNTA($A$6:A253))</f>
        <v/>
      </c>
      <c r="C253" s="890" t="s">
        <v>1957</v>
      </c>
      <c r="D253" s="891"/>
      <c r="E253" s="891"/>
      <c r="F253" s="892"/>
      <c r="G253" s="846"/>
    </row>
    <row r="254" spans="1:7" ht="15.75">
      <c r="A254" s="889"/>
      <c r="B254" s="845" t="str">
        <f>IF(ISBLANK(A254),"",COUNTA($A$6:A254))</f>
        <v/>
      </c>
      <c r="C254" s="890" t="s">
        <v>1958</v>
      </c>
      <c r="D254" s="891"/>
      <c r="E254" s="891"/>
      <c r="F254" s="892"/>
      <c r="G254" s="846"/>
    </row>
    <row r="255" spans="1:7" ht="15.75">
      <c r="A255" s="889"/>
      <c r="B255" s="845" t="str">
        <f>IF(ISBLANK(A255),"",COUNTA($A$6:A255))</f>
        <v/>
      </c>
      <c r="C255" s="890" t="s">
        <v>1959</v>
      </c>
      <c r="D255" s="891"/>
      <c r="E255" s="891"/>
      <c r="F255" s="892"/>
      <c r="G255" s="846"/>
    </row>
    <row r="256" spans="1:7" ht="15.75">
      <c r="A256" s="889"/>
      <c r="B256" s="845" t="str">
        <f>IF(ISBLANK(A256),"",COUNTA($A$6:A256))</f>
        <v/>
      </c>
      <c r="C256" s="890" t="s">
        <v>1960</v>
      </c>
      <c r="D256" s="891"/>
      <c r="E256" s="891"/>
      <c r="F256" s="892"/>
      <c r="G256" s="846"/>
    </row>
    <row r="257" spans="1:7" ht="15.75">
      <c r="A257" s="889"/>
      <c r="B257" s="845" t="str">
        <f>IF(ISBLANK(A257),"",COUNTA($A$6:A257))</f>
        <v/>
      </c>
      <c r="C257" s="890" t="s">
        <v>1961</v>
      </c>
      <c r="D257" s="891"/>
      <c r="E257" s="891"/>
      <c r="F257" s="892"/>
      <c r="G257" s="846"/>
    </row>
    <row r="258" spans="1:7" ht="15.75">
      <c r="A258" s="889"/>
      <c r="B258" s="845" t="str">
        <f>IF(ISBLANK(A258),"",COUNTA($A$6:A258))</f>
        <v/>
      </c>
      <c r="C258" s="890" t="s">
        <v>1962</v>
      </c>
      <c r="D258" s="891"/>
      <c r="E258" s="891"/>
      <c r="F258" s="892"/>
      <c r="G258" s="846"/>
    </row>
    <row r="259" spans="1:7" ht="15.75">
      <c r="A259" s="889"/>
      <c r="B259" s="845" t="str">
        <f>IF(ISBLANK(A259),"",COUNTA($A$6:A259))</f>
        <v/>
      </c>
      <c r="C259" s="890" t="s">
        <v>1906</v>
      </c>
      <c r="D259" s="891"/>
      <c r="E259" s="891"/>
      <c r="F259" s="892"/>
      <c r="G259" s="846"/>
    </row>
    <row r="260" spans="1:7" ht="15.75">
      <c r="A260" s="889"/>
      <c r="B260" s="845" t="str">
        <f>IF(ISBLANK(A260),"",COUNTA($A$6:A260))</f>
        <v/>
      </c>
      <c r="C260" s="890" t="s">
        <v>1907</v>
      </c>
      <c r="D260" s="891"/>
      <c r="E260" s="891"/>
      <c r="F260" s="892"/>
      <c r="G260" s="846"/>
    </row>
    <row r="261" spans="1:7" ht="15.75">
      <c r="A261" s="889"/>
      <c r="B261" s="845" t="str">
        <f>IF(ISBLANK(A261),"",COUNTA($A$6:A261))</f>
        <v/>
      </c>
      <c r="C261" s="890" t="s">
        <v>1908</v>
      </c>
      <c r="D261" s="891"/>
      <c r="E261" s="891"/>
      <c r="F261" s="892"/>
      <c r="G261" s="846"/>
    </row>
    <row r="262" spans="1:7" ht="15.75">
      <c r="A262" s="889"/>
      <c r="B262" s="845" t="str">
        <f>IF(ISBLANK(A262),"",COUNTA($A262:A$334))</f>
        <v/>
      </c>
      <c r="C262" s="890" t="s">
        <v>1863</v>
      </c>
      <c r="D262" s="891"/>
      <c r="E262" s="891"/>
      <c r="F262" s="892"/>
      <c r="G262" s="846"/>
    </row>
    <row r="263" spans="1:7" ht="15.75">
      <c r="A263" s="898"/>
      <c r="B263" s="899" t="str">
        <f>IF(ISBLANK(A263),"",COUNTA($A$6:A263))</f>
        <v/>
      </c>
      <c r="C263" s="890" t="s">
        <v>1864</v>
      </c>
      <c r="D263" s="900"/>
      <c r="E263" s="900"/>
      <c r="F263" s="901"/>
      <c r="G263" s="902"/>
    </row>
    <row r="264" spans="1:7" ht="31.5">
      <c r="A264" s="898"/>
      <c r="B264" s="899" t="str">
        <f>IF(ISBLANK(A264),"",COUNTA($A$6:A264))</f>
        <v/>
      </c>
      <c r="C264" s="890" t="s">
        <v>1909</v>
      </c>
      <c r="D264" s="900"/>
      <c r="E264" s="900"/>
      <c r="F264" s="901"/>
      <c r="G264" s="902"/>
    </row>
    <row r="265" spans="1:7" ht="15.75">
      <c r="A265" s="889"/>
      <c r="B265" s="845" t="str">
        <f>IF(ISBLANK(A265),"",COUNTA($A$6:A265))</f>
        <v/>
      </c>
      <c r="C265" s="890" t="s">
        <v>2618</v>
      </c>
      <c r="D265" s="891"/>
      <c r="E265" s="891"/>
      <c r="F265" s="892"/>
      <c r="G265" s="846"/>
    </row>
    <row r="266" spans="1:7" ht="15.75">
      <c r="A266" s="898"/>
      <c r="B266" s="899" t="str">
        <f>IF(ISBLANK(A266),"",COUNTA($A$6:A266))</f>
        <v/>
      </c>
      <c r="C266" s="890" t="s">
        <v>1867</v>
      </c>
      <c r="D266" s="900"/>
      <c r="E266" s="900"/>
      <c r="F266" s="901"/>
      <c r="G266" s="902"/>
    </row>
    <row r="267" spans="1:7" ht="15.75">
      <c r="A267" s="898"/>
      <c r="B267" s="899" t="str">
        <f>IF(ISBLANK(A267),"",COUNTA($A$6:A267))</f>
        <v/>
      </c>
      <c r="C267" s="890" t="s">
        <v>1869</v>
      </c>
      <c r="D267" s="903"/>
      <c r="E267" s="903"/>
      <c r="F267" s="904"/>
      <c r="G267" s="903"/>
    </row>
    <row r="268" spans="1:7" ht="15.75">
      <c r="A268" s="889"/>
      <c r="B268" s="845" t="str">
        <f>IF(ISBLANK(A268),"",COUNTA($A$6:A268))</f>
        <v/>
      </c>
      <c r="C268" s="890" t="s">
        <v>1870</v>
      </c>
      <c r="D268" s="897" t="s">
        <v>1578</v>
      </c>
      <c r="E268" s="897">
        <v>1</v>
      </c>
      <c r="F268" s="892"/>
      <c r="G268" s="846">
        <f>E268*F268</f>
        <v>0</v>
      </c>
    </row>
    <row r="269" spans="1:7" ht="15.75">
      <c r="A269" s="889"/>
      <c r="B269" s="845" t="str">
        <f>IF(ISBLANK(A269),"",COUNTA($A$6:A269))</f>
        <v/>
      </c>
      <c r="C269" s="890"/>
      <c r="D269" s="891"/>
      <c r="E269" s="891"/>
      <c r="F269" s="892"/>
      <c r="G269" s="846"/>
    </row>
    <row r="270" spans="1:7" ht="148.5" customHeight="1">
      <c r="A270" s="889" t="str">
        <f>$A$5</f>
        <v>1.</v>
      </c>
      <c r="B270" s="845">
        <f>IF(ISBLANK(A270),"",COUNTA($A$6:A270))</f>
        <v>10</v>
      </c>
      <c r="C270" s="890" t="s">
        <v>1963</v>
      </c>
      <c r="D270" s="897" t="s">
        <v>1578</v>
      </c>
      <c r="E270" s="897">
        <v>27</v>
      </c>
      <c r="F270" s="892"/>
      <c r="G270" s="846">
        <f>E270*F270</f>
        <v>0</v>
      </c>
    </row>
    <row r="271" spans="1:7" ht="15.75">
      <c r="A271" s="889"/>
      <c r="B271" s="845" t="str">
        <f>IF(ISBLANK(A271),"",COUNTA($A$6:A271))</f>
        <v/>
      </c>
      <c r="C271" s="890"/>
      <c r="D271" s="891"/>
      <c r="E271" s="891"/>
      <c r="F271" s="892"/>
      <c r="G271" s="846"/>
    </row>
    <row r="272" spans="1:7" ht="78.75">
      <c r="A272" s="889" t="str">
        <f>$A$5</f>
        <v>1.</v>
      </c>
      <c r="B272" s="845">
        <f>IF(ISBLANK(A272),"",COUNTA($A$6:A272))</f>
        <v>11</v>
      </c>
      <c r="C272" s="890" t="s">
        <v>1964</v>
      </c>
      <c r="D272" s="891"/>
      <c r="E272" s="891"/>
      <c r="F272" s="892"/>
      <c r="G272" s="846"/>
    </row>
    <row r="273" spans="1:7" ht="94.5">
      <c r="A273" s="889"/>
      <c r="B273" s="845" t="str">
        <f>IF(ISBLANK(A273),"",COUNTA($A$6:A273))</f>
        <v/>
      </c>
      <c r="C273" s="890" t="s">
        <v>1965</v>
      </c>
      <c r="D273" s="891"/>
      <c r="E273" s="891"/>
      <c r="F273" s="892"/>
      <c r="G273" s="846"/>
    </row>
    <row r="274" spans="1:7" ht="63">
      <c r="A274" s="889"/>
      <c r="B274" s="845" t="str">
        <f>IF(ISBLANK(A274),"",COUNTA($A$6:A274))</f>
        <v/>
      </c>
      <c r="C274" s="890" t="s">
        <v>1966</v>
      </c>
      <c r="D274" s="891"/>
      <c r="E274" s="891"/>
      <c r="F274" s="892"/>
      <c r="G274" s="846"/>
    </row>
    <row r="275" spans="1:7" ht="78.75">
      <c r="A275" s="889"/>
      <c r="B275" s="845" t="str">
        <f>IF(ISBLANK(A275),"",COUNTA($A$6:A275))</f>
        <v/>
      </c>
      <c r="C275" s="890" t="s">
        <v>1967</v>
      </c>
      <c r="D275" s="891"/>
      <c r="E275" s="891"/>
      <c r="F275" s="892"/>
      <c r="G275" s="846"/>
    </row>
    <row r="276" spans="1:7" ht="15.75">
      <c r="A276" s="889"/>
      <c r="B276" s="845" t="str">
        <f>IF(ISBLANK(A276),"",COUNTA($A$6:A276))</f>
        <v/>
      </c>
      <c r="C276" s="890"/>
      <c r="D276" s="891"/>
      <c r="E276" s="891"/>
      <c r="F276" s="892"/>
      <c r="G276" s="846"/>
    </row>
    <row r="277" spans="1:7" ht="15.75">
      <c r="A277" s="889"/>
      <c r="B277" s="845" t="str">
        <f>IF(ISBLANK(A277),"",COUNTA($A$6:A277))</f>
        <v/>
      </c>
      <c r="C277" s="890" t="s">
        <v>1968</v>
      </c>
      <c r="D277" s="891"/>
      <c r="E277" s="891"/>
      <c r="F277" s="892"/>
      <c r="G277" s="846"/>
    </row>
    <row r="278" spans="1:7" ht="63">
      <c r="A278" s="889"/>
      <c r="B278" s="845" t="str">
        <f>IF(ISBLANK(A278),"",COUNTA($A$6:A278))</f>
        <v/>
      </c>
      <c r="C278" s="890" t="s">
        <v>1969</v>
      </c>
      <c r="D278" s="891"/>
      <c r="E278" s="891"/>
      <c r="F278" s="892"/>
      <c r="G278" s="846"/>
    </row>
    <row r="279" spans="1:7" ht="15.75">
      <c r="A279" s="889"/>
      <c r="B279" s="845" t="str">
        <f>IF(ISBLANK(A279),"",COUNTA($A$6:A279))</f>
        <v/>
      </c>
      <c r="C279" s="890" t="s">
        <v>1970</v>
      </c>
      <c r="D279" s="891"/>
      <c r="E279" s="891"/>
      <c r="F279" s="892"/>
      <c r="G279" s="846"/>
    </row>
    <row r="280" spans="1:7" ht="15.75">
      <c r="A280" s="889"/>
      <c r="B280" s="845" t="str">
        <f>IF(ISBLANK(A280),"",COUNTA($A$6:A280))</f>
        <v/>
      </c>
      <c r="C280" s="890" t="s">
        <v>1971</v>
      </c>
      <c r="D280" s="891"/>
      <c r="E280" s="891"/>
      <c r="F280" s="892"/>
      <c r="G280" s="846"/>
    </row>
    <row r="281" spans="1:7" ht="15.75">
      <c r="A281" s="889"/>
      <c r="B281" s="845" t="str">
        <f>IF(ISBLANK(A281),"",COUNTA($A$6:A281))</f>
        <v/>
      </c>
      <c r="C281" s="890" t="s">
        <v>1972</v>
      </c>
      <c r="D281" s="891"/>
      <c r="E281" s="891"/>
      <c r="F281" s="892"/>
      <c r="G281" s="846"/>
    </row>
    <row r="282" spans="1:7" ht="15.75">
      <c r="A282" s="889"/>
      <c r="B282" s="845" t="str">
        <f>IF(ISBLANK(A282),"",COUNTA($A$6:A282))</f>
        <v/>
      </c>
      <c r="C282" s="890" t="s">
        <v>1863</v>
      </c>
      <c r="D282" s="891"/>
      <c r="E282" s="891"/>
      <c r="F282" s="892"/>
      <c r="G282" s="846"/>
    </row>
    <row r="283" spans="1:7" ht="15.75">
      <c r="A283" s="889"/>
      <c r="B283" s="845" t="str">
        <f>IF(ISBLANK(A283),"",COUNTA($A$6:A283))</f>
        <v/>
      </c>
      <c r="C283" s="890" t="s">
        <v>1973</v>
      </c>
      <c r="D283" s="891"/>
      <c r="E283" s="891"/>
      <c r="F283" s="892"/>
      <c r="G283" s="846"/>
    </row>
    <row r="284" spans="1:7" ht="15.75">
      <c r="A284" s="889"/>
      <c r="B284" s="845" t="str">
        <f>IF(ISBLANK(A284),"",COUNTA($A$6:A284))</f>
        <v/>
      </c>
      <c r="C284" s="890" t="s">
        <v>1974</v>
      </c>
      <c r="D284" s="891"/>
      <c r="E284" s="891"/>
      <c r="F284" s="892"/>
      <c r="G284" s="846"/>
    </row>
    <row r="285" spans="1:7" ht="15.75">
      <c r="A285" s="889"/>
      <c r="B285" s="845" t="str">
        <f>IF(ISBLANK(A285),"",COUNTA($A$6:A285))</f>
        <v/>
      </c>
      <c r="C285" s="890" t="s">
        <v>1870</v>
      </c>
      <c r="D285" s="897" t="s">
        <v>1578</v>
      </c>
      <c r="E285" s="897">
        <v>1</v>
      </c>
      <c r="F285" s="892"/>
      <c r="G285" s="846">
        <f>E285*F285</f>
        <v>0</v>
      </c>
    </row>
    <row r="286" spans="1:7" ht="15.75">
      <c r="A286" s="889"/>
      <c r="B286" s="845" t="str">
        <f>IF(ISBLANK(A286),"",COUNTA($A$6:A286))</f>
        <v/>
      </c>
      <c r="C286" s="890"/>
      <c r="D286" s="891"/>
      <c r="E286" s="891"/>
      <c r="F286" s="892"/>
      <c r="G286" s="846"/>
    </row>
    <row r="287" spans="1:7" ht="94.5">
      <c r="A287" s="889" t="str">
        <f>$A$5</f>
        <v>1.</v>
      </c>
      <c r="B287" s="845">
        <f>IF(ISBLANK(A287),"",COUNTA($A$6:A287))</f>
        <v>12</v>
      </c>
      <c r="C287" s="890" t="s">
        <v>1975</v>
      </c>
      <c r="D287" s="897" t="s">
        <v>1578</v>
      </c>
      <c r="E287" s="897">
        <v>1</v>
      </c>
      <c r="F287" s="892"/>
      <c r="G287" s="846">
        <f>E287*F287</f>
        <v>0</v>
      </c>
    </row>
    <row r="288" spans="1:7" ht="15.75">
      <c r="A288" s="889"/>
      <c r="B288" s="845" t="str">
        <f>IF(ISBLANK(A288),"",COUNTA($A$6:A288))</f>
        <v/>
      </c>
      <c r="C288" s="890"/>
      <c r="D288" s="891"/>
      <c r="E288" s="891"/>
      <c r="F288" s="892"/>
      <c r="G288" s="846"/>
    </row>
    <row r="289" spans="1:7" ht="63">
      <c r="A289" s="889" t="str">
        <f>$A$5</f>
        <v>1.</v>
      </c>
      <c r="B289" s="845">
        <f>IF(ISBLANK(A289),"",COUNTA($A$6:A289))</f>
        <v>13</v>
      </c>
      <c r="C289" s="890" t="s">
        <v>1976</v>
      </c>
      <c r="D289" s="891"/>
      <c r="E289" s="891"/>
      <c r="F289" s="892"/>
      <c r="G289" s="846"/>
    </row>
    <row r="290" spans="1:7" ht="15.75">
      <c r="A290" s="889"/>
      <c r="B290" s="845" t="str">
        <f>IF(ISBLANK(A290),"",COUNTA($A$6:A290))</f>
        <v/>
      </c>
      <c r="C290" s="890" t="s">
        <v>1977</v>
      </c>
      <c r="D290" s="897" t="s">
        <v>13</v>
      </c>
      <c r="E290" s="897">
        <v>21</v>
      </c>
      <c r="F290" s="892"/>
      <c r="G290" s="846">
        <f>E290*F290</f>
        <v>0</v>
      </c>
    </row>
    <row r="291" spans="1:7" ht="15.75">
      <c r="A291" s="889"/>
      <c r="B291" s="845" t="str">
        <f>IF(ISBLANK(A291),"",COUNTA($A$6:A291))</f>
        <v/>
      </c>
      <c r="C291" s="890" t="s">
        <v>1978</v>
      </c>
      <c r="D291" s="897" t="s">
        <v>13</v>
      </c>
      <c r="E291" s="897">
        <v>1</v>
      </c>
      <c r="F291" s="892"/>
      <c r="G291" s="846">
        <f>E291*F291</f>
        <v>0</v>
      </c>
    </row>
    <row r="292" spans="1:7" ht="15.75">
      <c r="A292" s="889"/>
      <c r="B292" s="845" t="str">
        <f>IF(ISBLANK(A292),"",COUNTA($A$6:A292))</f>
        <v/>
      </c>
      <c r="C292" s="890" t="s">
        <v>1979</v>
      </c>
      <c r="D292" s="897" t="s">
        <v>13</v>
      </c>
      <c r="E292" s="897">
        <v>3</v>
      </c>
      <c r="F292" s="892"/>
      <c r="G292" s="846">
        <f>E292*F292</f>
        <v>0</v>
      </c>
    </row>
    <row r="293" spans="1:7" ht="15.75">
      <c r="A293" s="889"/>
      <c r="B293" s="845" t="str">
        <f>IF(ISBLANK(A293),"",COUNTA($A$6:A293))</f>
        <v/>
      </c>
      <c r="C293" s="890"/>
      <c r="D293" s="891"/>
      <c r="E293" s="891"/>
      <c r="F293" s="892"/>
      <c r="G293" s="846"/>
    </row>
    <row r="294" spans="1:7" ht="15.75">
      <c r="A294" s="889" t="str">
        <f>$A$5</f>
        <v>1.</v>
      </c>
      <c r="B294" s="845">
        <f>IF(ISBLANK(A294),"",COUNTA($A$6:A294))</f>
        <v>14</v>
      </c>
      <c r="C294" s="890" t="s">
        <v>1980</v>
      </c>
      <c r="D294" s="891" t="s">
        <v>6</v>
      </c>
      <c r="E294" s="891">
        <v>9</v>
      </c>
      <c r="F294" s="892"/>
      <c r="G294" s="846">
        <f>E294*F294</f>
        <v>0</v>
      </c>
    </row>
    <row r="295" spans="1:7" ht="15.75">
      <c r="A295" s="889"/>
      <c r="B295" s="845" t="str">
        <f>IF(ISBLANK(A295),"",COUNTA($A$6:A295))</f>
        <v/>
      </c>
      <c r="C295" s="890"/>
      <c r="D295" s="891"/>
      <c r="E295" s="891"/>
      <c r="F295" s="892"/>
      <c r="G295" s="846"/>
    </row>
    <row r="296" spans="1:7" ht="94.5">
      <c r="A296" s="889" t="str">
        <f>$A$5</f>
        <v>1.</v>
      </c>
      <c r="B296" s="845">
        <f>IF(ISBLANK(A296),"",COUNTA($A$6:A296))</f>
        <v>15</v>
      </c>
      <c r="C296" s="905" t="s">
        <v>1981</v>
      </c>
      <c r="D296" s="891"/>
      <c r="E296" s="891"/>
      <c r="F296" s="892"/>
      <c r="G296" s="846"/>
    </row>
    <row r="297" spans="1:7" ht="15.75">
      <c r="A297" s="889"/>
      <c r="B297" s="845" t="str">
        <f>IF(ISBLANK(A297),"",COUNTA($A$6:A297))</f>
        <v/>
      </c>
      <c r="C297" s="905" t="s">
        <v>1982</v>
      </c>
      <c r="D297" s="897" t="s">
        <v>1125</v>
      </c>
      <c r="E297" s="897">
        <v>92</v>
      </c>
      <c r="F297" s="892">
        <v>0</v>
      </c>
      <c r="G297" s="846">
        <f t="shared" ref="G297:G303" si="0">E297*F297</f>
        <v>0</v>
      </c>
    </row>
    <row r="298" spans="1:7" ht="15.75">
      <c r="A298" s="889"/>
      <c r="B298" s="845" t="str">
        <f>IF(ISBLANK(A298),"",COUNTA($A$6:A298))</f>
        <v/>
      </c>
      <c r="C298" s="905" t="s">
        <v>1983</v>
      </c>
      <c r="D298" s="897" t="s">
        <v>1125</v>
      </c>
      <c r="E298" s="897">
        <v>75</v>
      </c>
      <c r="F298" s="892">
        <v>0</v>
      </c>
      <c r="G298" s="846">
        <f t="shared" si="0"/>
        <v>0</v>
      </c>
    </row>
    <row r="299" spans="1:7" ht="15.75">
      <c r="A299" s="889"/>
      <c r="B299" s="845" t="str">
        <f>IF(ISBLANK(A299),"",COUNTA($A$6:A299))</f>
        <v/>
      </c>
      <c r="C299" s="905" t="s">
        <v>1984</v>
      </c>
      <c r="D299" s="897" t="s">
        <v>1125</v>
      </c>
      <c r="E299" s="897">
        <v>140</v>
      </c>
      <c r="F299" s="892">
        <v>0</v>
      </c>
      <c r="G299" s="846">
        <f t="shared" si="0"/>
        <v>0</v>
      </c>
    </row>
    <row r="300" spans="1:7" ht="15.75">
      <c r="A300" s="889"/>
      <c r="B300" s="845" t="str">
        <f>IF(ISBLANK(A300),"",COUNTA($A$6:A300))</f>
        <v/>
      </c>
      <c r="C300" s="905" t="s">
        <v>1985</v>
      </c>
      <c r="D300" s="897" t="s">
        <v>1125</v>
      </c>
      <c r="E300" s="897">
        <v>65</v>
      </c>
      <c r="F300" s="892">
        <v>0</v>
      </c>
      <c r="G300" s="846">
        <f t="shared" si="0"/>
        <v>0</v>
      </c>
    </row>
    <row r="301" spans="1:7" ht="15.75">
      <c r="A301" s="889"/>
      <c r="B301" s="845" t="str">
        <f>IF(ISBLANK(A301),"",COUNTA($A$6:A301))</f>
        <v/>
      </c>
      <c r="C301" s="905" t="s">
        <v>1986</v>
      </c>
      <c r="D301" s="897" t="s">
        <v>1125</v>
      </c>
      <c r="E301" s="897">
        <v>9</v>
      </c>
      <c r="F301" s="892">
        <v>0</v>
      </c>
      <c r="G301" s="846">
        <f t="shared" si="0"/>
        <v>0</v>
      </c>
    </row>
    <row r="302" spans="1:7" ht="15.75">
      <c r="A302" s="889"/>
      <c r="B302" s="845" t="str">
        <f>IF(ISBLANK(A302),"",COUNTA($A$6:A302))</f>
        <v/>
      </c>
      <c r="C302" s="905" t="s">
        <v>1987</v>
      </c>
      <c r="D302" s="897" t="s">
        <v>1125</v>
      </c>
      <c r="E302" s="897">
        <v>3</v>
      </c>
      <c r="F302" s="892">
        <v>0</v>
      </c>
      <c r="G302" s="846">
        <f t="shared" si="0"/>
        <v>0</v>
      </c>
    </row>
    <row r="303" spans="1:7" ht="15.75">
      <c r="A303" s="889"/>
      <c r="B303" s="845" t="str">
        <f>IF(ISBLANK(A303),"",COUNTA($A$6:A303))</f>
        <v/>
      </c>
      <c r="C303" s="905" t="s">
        <v>1988</v>
      </c>
      <c r="D303" s="897" t="s">
        <v>1125</v>
      </c>
      <c r="E303" s="897">
        <v>45</v>
      </c>
      <c r="F303" s="892">
        <v>0</v>
      </c>
      <c r="G303" s="846">
        <f t="shared" si="0"/>
        <v>0</v>
      </c>
    </row>
    <row r="304" spans="1:7" ht="15.75">
      <c r="A304" s="889"/>
      <c r="B304" s="845" t="str">
        <f>IF(ISBLANK(A304),"",COUNTA($A$6:A304))</f>
        <v/>
      </c>
      <c r="C304" s="906"/>
      <c r="D304" s="891"/>
      <c r="E304" s="891"/>
      <c r="F304" s="892"/>
      <c r="G304" s="846"/>
    </row>
    <row r="305" spans="1:7" ht="78.75">
      <c r="A305" s="889" t="str">
        <f>$A$5</f>
        <v>1.</v>
      </c>
      <c r="B305" s="845">
        <f>IF(ISBLANK(A305),"",COUNTA($A$6:A305))</f>
        <v>16</v>
      </c>
      <c r="C305" s="907" t="s">
        <v>1989</v>
      </c>
      <c r="D305" s="897" t="s">
        <v>1125</v>
      </c>
      <c r="E305" s="897">
        <v>135</v>
      </c>
      <c r="F305" s="892"/>
      <c r="G305" s="846">
        <f>E305*F305</f>
        <v>0</v>
      </c>
    </row>
    <row r="306" spans="1:7" ht="15.75">
      <c r="A306" s="889"/>
      <c r="B306" s="845" t="str">
        <f>IF(ISBLANK(A306),"",COUNTA($A$6:A306))</f>
        <v/>
      </c>
      <c r="C306" s="907"/>
      <c r="D306" s="897"/>
      <c r="E306" s="897"/>
      <c r="F306" s="892"/>
      <c r="G306" s="846"/>
    </row>
    <row r="307" spans="1:7" ht="236.25">
      <c r="A307" s="889" t="str">
        <f>$A$5</f>
        <v>1.</v>
      </c>
      <c r="B307" s="845">
        <f>IF(ISBLANK(A307),"",COUNTA($A$6:A307))</f>
        <v>17</v>
      </c>
      <c r="C307" s="908" t="s">
        <v>1990</v>
      </c>
      <c r="D307" s="895"/>
      <c r="E307" s="895"/>
      <c r="F307" s="896"/>
      <c r="G307" s="895"/>
    </row>
    <row r="308" spans="1:7" ht="15.75">
      <c r="A308" s="889"/>
      <c r="B308" s="845" t="str">
        <f>IF(ISBLANK(A308),"",COUNTA($A$6:A308))</f>
        <v/>
      </c>
      <c r="C308" s="890" t="s">
        <v>1863</v>
      </c>
      <c r="D308" s="891"/>
      <c r="E308" s="891"/>
      <c r="F308" s="892"/>
      <c r="G308" s="846"/>
    </row>
    <row r="309" spans="1:7" ht="15.75">
      <c r="A309" s="889"/>
      <c r="B309" s="845" t="str">
        <f>IF(ISBLANK(A309),"",COUNTA($A$6:A309))</f>
        <v/>
      </c>
      <c r="C309" s="890" t="s">
        <v>1991</v>
      </c>
      <c r="D309" s="891"/>
      <c r="E309" s="891"/>
      <c r="F309" s="892"/>
      <c r="G309" s="846"/>
    </row>
    <row r="310" spans="1:7" ht="15.75">
      <c r="A310" s="889"/>
      <c r="B310" s="845" t="str">
        <f>IF(ISBLANK(A310),"",COUNTA($A$6:A310))</f>
        <v/>
      </c>
      <c r="C310" s="890" t="s">
        <v>1992</v>
      </c>
      <c r="D310" s="891"/>
      <c r="E310" s="891"/>
      <c r="F310" s="892"/>
      <c r="G310" s="846"/>
    </row>
    <row r="311" spans="1:7" ht="15.75">
      <c r="A311" s="889"/>
      <c r="B311" s="845" t="str">
        <f>IF(ISBLANK(A311),"",COUNTA($A$6:A311))</f>
        <v/>
      </c>
      <c r="C311" s="890" t="s">
        <v>1870</v>
      </c>
      <c r="D311" s="897" t="s">
        <v>1993</v>
      </c>
      <c r="E311" s="897">
        <v>5</v>
      </c>
      <c r="F311" s="892"/>
      <c r="G311" s="846">
        <f>E311*F311</f>
        <v>0</v>
      </c>
    </row>
    <row r="312" spans="1:7" ht="15.75">
      <c r="A312" s="889"/>
      <c r="B312" s="845" t="str">
        <f>IF(ISBLANK(A312),"",COUNTA($A$6:A312))</f>
        <v/>
      </c>
      <c r="C312" s="890"/>
      <c r="D312" s="897"/>
      <c r="E312" s="897"/>
      <c r="F312" s="892"/>
      <c r="G312" s="846"/>
    </row>
    <row r="313" spans="1:7" ht="31.5">
      <c r="A313" s="889" t="str">
        <f>$A$5</f>
        <v>1.</v>
      </c>
      <c r="B313" s="845">
        <v>18</v>
      </c>
      <c r="C313" s="890" t="s">
        <v>1994</v>
      </c>
      <c r="D313" s="897" t="s">
        <v>1993</v>
      </c>
      <c r="E313" s="897">
        <v>8</v>
      </c>
      <c r="F313" s="892"/>
      <c r="G313" s="846">
        <f>E313*F313</f>
        <v>0</v>
      </c>
    </row>
    <row r="314" spans="1:7" ht="15.75">
      <c r="A314" s="889"/>
      <c r="B314" s="845"/>
      <c r="C314" s="890"/>
      <c r="D314" s="897"/>
      <c r="E314" s="897"/>
      <c r="F314" s="892"/>
      <c r="G314" s="846"/>
    </row>
    <row r="315" spans="1:7" ht="15.75">
      <c r="A315" s="889" t="str">
        <f>$A$5</f>
        <v>1.</v>
      </c>
      <c r="B315" s="845">
        <f>IF(ISBLANK(A315),"",COUNTA($A$6:A315))</f>
        <v>19</v>
      </c>
      <c r="C315" s="907" t="s">
        <v>1995</v>
      </c>
      <c r="D315" s="897" t="s">
        <v>1993</v>
      </c>
      <c r="E315" s="897">
        <v>5</v>
      </c>
      <c r="F315" s="892"/>
      <c r="G315" s="846">
        <f>E315*F315</f>
        <v>0</v>
      </c>
    </row>
    <row r="316" spans="1:7" ht="15.75">
      <c r="A316" s="889"/>
      <c r="B316" s="845" t="str">
        <f>IF(ISBLANK(A316),"",COUNTA($A$6:A316))</f>
        <v/>
      </c>
      <c r="C316" s="907"/>
      <c r="D316" s="897"/>
      <c r="E316" s="897"/>
      <c r="F316" s="892"/>
      <c r="G316" s="846"/>
    </row>
    <row r="317" spans="1:7" ht="47.25">
      <c r="A317" s="889" t="str">
        <f>$A$5</f>
        <v>1.</v>
      </c>
      <c r="B317" s="845">
        <f>IF(ISBLANK(A317),"",COUNTA($A$6:A317))</f>
        <v>20</v>
      </c>
      <c r="C317" s="907" t="s">
        <v>1996</v>
      </c>
      <c r="D317" s="897" t="s">
        <v>1993</v>
      </c>
      <c r="E317" s="897">
        <v>23</v>
      </c>
      <c r="F317" s="892"/>
      <c r="G317" s="846">
        <f>E317*F317</f>
        <v>0</v>
      </c>
    </row>
    <row r="318" spans="1:7" ht="15.75">
      <c r="A318" s="889"/>
      <c r="B318" s="845" t="str">
        <f>IF(ISBLANK(A318),"",COUNTA($A$6:A318))</f>
        <v/>
      </c>
      <c r="C318" s="890"/>
      <c r="D318" s="897"/>
      <c r="E318" s="897"/>
      <c r="F318" s="892"/>
      <c r="G318" s="846"/>
    </row>
    <row r="319" spans="1:7" ht="47.25">
      <c r="A319" s="889" t="str">
        <f>$A$5</f>
        <v>1.</v>
      </c>
      <c r="B319" s="845">
        <f>IF(ISBLANK(A319),"",COUNTA($A$6:A319))</f>
        <v>21</v>
      </c>
      <c r="C319" s="909" t="s">
        <v>1997</v>
      </c>
      <c r="D319" s="897" t="s">
        <v>1993</v>
      </c>
      <c r="E319" s="897">
        <v>23</v>
      </c>
      <c r="F319" s="892"/>
      <c r="G319" s="846">
        <f>E319*F319</f>
        <v>0</v>
      </c>
    </row>
    <row r="320" spans="1:7" ht="15.75">
      <c r="A320" s="889"/>
      <c r="B320" s="845" t="str">
        <f>IF(ISBLANK(A320),"",COUNTA($A$6:A320))</f>
        <v/>
      </c>
      <c r="C320" s="905"/>
      <c r="D320" s="891"/>
      <c r="E320" s="891"/>
      <c r="F320" s="892"/>
      <c r="G320" s="846"/>
    </row>
    <row r="321" spans="1:7" ht="47.25">
      <c r="A321" s="889" t="str">
        <f>$A$5</f>
        <v>1.</v>
      </c>
      <c r="B321" s="845">
        <f>IF(ISBLANK(A321),"",COUNTA($A$6:A321))</f>
        <v>22</v>
      </c>
      <c r="C321" s="907" t="s">
        <v>1998</v>
      </c>
      <c r="D321" s="897" t="s">
        <v>1993</v>
      </c>
      <c r="E321" s="897">
        <v>18</v>
      </c>
      <c r="F321" s="892"/>
      <c r="G321" s="846">
        <f>E321*F321</f>
        <v>0</v>
      </c>
    </row>
    <row r="322" spans="1:7" ht="15.75">
      <c r="A322" s="889"/>
      <c r="B322" s="845" t="str">
        <f>IF(ISBLANK(A322),"",COUNTA($A$6:A322))</f>
        <v/>
      </c>
      <c r="C322" s="905"/>
      <c r="D322" s="891"/>
      <c r="E322" s="891"/>
      <c r="F322" s="892"/>
      <c r="G322" s="846"/>
    </row>
    <row r="323" spans="1:7" ht="63">
      <c r="A323" s="889" t="str">
        <f>$A$5</f>
        <v>1.</v>
      </c>
      <c r="B323" s="845">
        <f>IF(ISBLANK(A323),"",COUNTA($A$6:A323))</f>
        <v>23</v>
      </c>
      <c r="C323" s="907" t="s">
        <v>1999</v>
      </c>
      <c r="D323" s="897" t="s">
        <v>1993</v>
      </c>
      <c r="E323" s="897">
        <v>23</v>
      </c>
      <c r="F323" s="892"/>
      <c r="G323" s="846">
        <f>E323*F323</f>
        <v>0</v>
      </c>
    </row>
    <row r="324" spans="1:7" ht="15.75">
      <c r="A324" s="889"/>
      <c r="B324" s="845" t="str">
        <f>IF(ISBLANK(A324),"",COUNTA($A$6:A324))</f>
        <v/>
      </c>
      <c r="C324" s="907"/>
      <c r="D324" s="897"/>
      <c r="E324" s="897"/>
      <c r="F324" s="892"/>
      <c r="G324" s="846"/>
    </row>
    <row r="325" spans="1:7" ht="31.5">
      <c r="A325" s="889" t="str">
        <f>$A$5</f>
        <v>1.</v>
      </c>
      <c r="B325" s="845">
        <f>IF(ISBLANK(A325),"",COUNTA($A$6:A325))</f>
        <v>24</v>
      </c>
      <c r="C325" s="907" t="s">
        <v>2000</v>
      </c>
      <c r="D325" s="897" t="s">
        <v>1993</v>
      </c>
      <c r="E325" s="897">
        <v>48</v>
      </c>
      <c r="F325" s="892"/>
      <c r="G325" s="846">
        <f>E325*F325</f>
        <v>0</v>
      </c>
    </row>
    <row r="326" spans="1:7" ht="15.75">
      <c r="A326" s="889"/>
      <c r="B326" s="845" t="str">
        <f>IF(ISBLANK(A326),"",COUNTA($A$6:A326))</f>
        <v/>
      </c>
      <c r="C326" s="907"/>
      <c r="D326" s="897"/>
      <c r="E326" s="897"/>
      <c r="F326" s="892"/>
      <c r="G326" s="846"/>
    </row>
    <row r="327" spans="1:7" ht="63">
      <c r="A327" s="889" t="str">
        <f>$A$5</f>
        <v>1.</v>
      </c>
      <c r="B327" s="845">
        <f>IF(ISBLANK(A327),"",COUNTA($A$6:A327))</f>
        <v>25</v>
      </c>
      <c r="C327" s="909" t="s">
        <v>2001</v>
      </c>
      <c r="D327" s="891" t="s">
        <v>1578</v>
      </c>
      <c r="E327" s="891">
        <v>1</v>
      </c>
      <c r="F327" s="892"/>
      <c r="G327" s="846">
        <f>E327*F327</f>
        <v>0</v>
      </c>
    </row>
    <row r="328" spans="1:7" ht="15.75">
      <c r="A328" s="889"/>
      <c r="B328" s="845" t="str">
        <f>IF(ISBLANK(A328),"",COUNTA($A$6:A328))</f>
        <v/>
      </c>
      <c r="C328" s="909"/>
      <c r="D328" s="891"/>
      <c r="E328" s="891"/>
      <c r="F328" s="892"/>
      <c r="G328" s="846"/>
    </row>
    <row r="329" spans="1:7" ht="94.5">
      <c r="A329" s="889" t="str">
        <f>$A$5</f>
        <v>1.</v>
      </c>
      <c r="B329" s="845">
        <f>IF(ISBLANK(A329),"",COUNTA($A$6:A329))</f>
        <v>26</v>
      </c>
      <c r="C329" s="909" t="s">
        <v>2002</v>
      </c>
      <c r="D329" s="891"/>
      <c r="E329" s="891"/>
      <c r="F329" s="892"/>
      <c r="G329" s="846">
        <f>0.03*SUM(G8:G328)</f>
        <v>0</v>
      </c>
    </row>
    <row r="330" spans="1:7" ht="16.5" thickBot="1">
      <c r="A330" s="910"/>
      <c r="B330" s="749"/>
      <c r="C330" s="750"/>
      <c r="D330" s="1157" t="s">
        <v>1822</v>
      </c>
      <c r="E330" s="1157"/>
      <c r="F330" s="1157"/>
      <c r="G330" s="911">
        <f>SUM(G6:G329)</f>
        <v>0</v>
      </c>
    </row>
    <row r="331" spans="1:7" s="932" customFormat="1" ht="17.25" thickTop="1" thickBot="1">
      <c r="A331" s="927"/>
      <c r="B331" s="928"/>
      <c r="C331" s="929"/>
      <c r="D331" s="930"/>
      <c r="E331" s="930"/>
      <c r="F331" s="930"/>
      <c r="G331" s="931"/>
    </row>
    <row r="332" spans="1:7" ht="20.25" thickTop="1" thickBot="1">
      <c r="A332" s="1158" t="s">
        <v>2745</v>
      </c>
      <c r="B332" s="1158"/>
      <c r="C332" s="1158"/>
      <c r="D332" s="1158"/>
      <c r="E332" s="1158"/>
      <c r="F332" s="1158"/>
      <c r="G332" s="1158"/>
    </row>
    <row r="333" spans="1:7" ht="16.5" thickTop="1">
      <c r="A333" s="893" t="s">
        <v>1459</v>
      </c>
      <c r="B333" s="912"/>
      <c r="C333" s="913"/>
      <c r="D333" s="914"/>
      <c r="E333" s="915"/>
      <c r="F333" s="916"/>
      <c r="G333" s="915"/>
    </row>
    <row r="334" spans="1:7" ht="94.5">
      <c r="A334" s="889" t="str">
        <f>$A$333</f>
        <v>2.</v>
      </c>
      <c r="B334" s="845">
        <f>IF(ISBLANK(A334),"",COUNTA($A$334:A334))</f>
        <v>1</v>
      </c>
      <c r="C334" s="909" t="s">
        <v>2003</v>
      </c>
      <c r="D334" s="917"/>
      <c r="E334" s="918"/>
      <c r="F334" s="919"/>
      <c r="G334" s="846"/>
    </row>
    <row r="335" spans="1:7" ht="15.75">
      <c r="A335" s="889"/>
      <c r="B335" s="845" t="str">
        <f>IF(ISBLANK(A335),"",COUNTA($A$334:A335))</f>
        <v/>
      </c>
      <c r="C335" s="909" t="s">
        <v>2004</v>
      </c>
      <c r="D335" s="917"/>
      <c r="E335" s="918"/>
      <c r="F335" s="919"/>
      <c r="G335" s="846"/>
    </row>
    <row r="336" spans="1:7" ht="15.75">
      <c r="A336" s="889"/>
      <c r="B336" s="845" t="str">
        <f>IF(ISBLANK(A336),"",COUNTA($A$334:A336))</f>
        <v/>
      </c>
      <c r="C336" s="909" t="s">
        <v>2005</v>
      </c>
      <c r="D336" s="917"/>
      <c r="E336" s="918"/>
      <c r="F336" s="919"/>
      <c r="G336" s="846"/>
    </row>
    <row r="337" spans="1:7" ht="15.75">
      <c r="A337" s="889"/>
      <c r="B337" s="845" t="str">
        <f>IF(ISBLANK(A337),"",COUNTA($A$334:A337))</f>
        <v/>
      </c>
      <c r="C337" s="909" t="s">
        <v>2006</v>
      </c>
      <c r="D337" s="917"/>
      <c r="E337" s="918"/>
      <c r="F337" s="919"/>
      <c r="G337" s="846"/>
    </row>
    <row r="338" spans="1:7" ht="15.75">
      <c r="A338" s="889"/>
      <c r="B338" s="845" t="str">
        <f>IF(ISBLANK(A338),"",COUNTA($A$334:A338))</f>
        <v/>
      </c>
      <c r="C338" s="909" t="s">
        <v>2007</v>
      </c>
      <c r="D338" s="917"/>
      <c r="E338" s="918"/>
      <c r="F338" s="919"/>
      <c r="G338" s="846"/>
    </row>
    <row r="339" spans="1:7" ht="15.75">
      <c r="A339" s="889"/>
      <c r="B339" s="845" t="str">
        <f>IF(ISBLANK(A339),"",COUNTA($A$334:A339))</f>
        <v/>
      </c>
      <c r="C339" s="909" t="s">
        <v>2008</v>
      </c>
      <c r="D339" s="917"/>
      <c r="E339" s="918"/>
      <c r="F339" s="919"/>
      <c r="G339" s="846"/>
    </row>
    <row r="340" spans="1:7" ht="15.75">
      <c r="A340" s="889"/>
      <c r="B340" s="845" t="str">
        <f>IF(ISBLANK(A340),"",COUNTA($A$334:A340))</f>
        <v/>
      </c>
      <c r="C340" s="909" t="s">
        <v>2009</v>
      </c>
      <c r="D340" s="917"/>
      <c r="E340" s="918"/>
      <c r="F340" s="919"/>
      <c r="G340" s="846"/>
    </row>
    <row r="341" spans="1:7" ht="15.75">
      <c r="A341" s="889"/>
      <c r="B341" s="845" t="str">
        <f>IF(ISBLANK(A341),"",COUNTA($A$334:A341))</f>
        <v/>
      </c>
      <c r="C341" s="909" t="s">
        <v>2010</v>
      </c>
      <c r="D341" s="917"/>
      <c r="E341" s="918"/>
      <c r="F341" s="919"/>
      <c r="G341" s="846"/>
    </row>
    <row r="342" spans="1:7" ht="15.75">
      <c r="A342" s="889"/>
      <c r="B342" s="845" t="str">
        <f>IF(ISBLANK(A342),"",COUNTA($A$334:A342))</f>
        <v/>
      </c>
      <c r="C342" s="909" t="s">
        <v>2011</v>
      </c>
      <c r="D342" s="917"/>
      <c r="E342" s="918"/>
      <c r="F342" s="919"/>
      <c r="G342" s="846"/>
    </row>
    <row r="343" spans="1:7" ht="15.75">
      <c r="A343" s="889"/>
      <c r="B343" s="845" t="str">
        <f>IF(ISBLANK(A343),"",COUNTA($A$334:A343))</f>
        <v/>
      </c>
      <c r="C343" s="909" t="s">
        <v>2012</v>
      </c>
      <c r="D343" s="917"/>
      <c r="E343" s="918"/>
      <c r="F343" s="919"/>
      <c r="G343" s="846"/>
    </row>
    <row r="344" spans="1:7" ht="15.75">
      <c r="A344" s="889"/>
      <c r="B344" s="845" t="str">
        <f>IF(ISBLANK(A344),"",COUNTA($A$334:A344))</f>
        <v/>
      </c>
      <c r="C344" s="909" t="s">
        <v>2013</v>
      </c>
      <c r="D344" s="917"/>
      <c r="E344" s="918"/>
      <c r="F344" s="919"/>
      <c r="G344" s="846"/>
    </row>
    <row r="345" spans="1:7" ht="15.75">
      <c r="A345" s="889"/>
      <c r="B345" s="845" t="str">
        <f>IF(ISBLANK(A345),"",COUNTA($A$334:A345))</f>
        <v/>
      </c>
      <c r="C345" s="909" t="s">
        <v>2014</v>
      </c>
      <c r="D345" s="917"/>
      <c r="E345" s="918"/>
      <c r="F345" s="919"/>
      <c r="G345" s="846"/>
    </row>
    <row r="346" spans="1:7" ht="15.75">
      <c r="A346" s="889"/>
      <c r="B346" s="845" t="str">
        <f>IF(ISBLANK(A346),"",COUNTA($A$334:A346))</f>
        <v/>
      </c>
      <c r="C346" s="909" t="s">
        <v>2015</v>
      </c>
      <c r="D346" s="917"/>
      <c r="E346" s="918"/>
      <c r="F346" s="919"/>
      <c r="G346" s="846"/>
    </row>
    <row r="347" spans="1:7" ht="31.5">
      <c r="A347" s="889"/>
      <c r="B347" s="845" t="str">
        <f>IF(ISBLANK(A347),"",COUNTA($A$334:A347))</f>
        <v/>
      </c>
      <c r="C347" s="909" t="s">
        <v>2016</v>
      </c>
      <c r="D347" s="917"/>
      <c r="E347" s="918"/>
      <c r="F347" s="919"/>
      <c r="G347" s="846"/>
    </row>
    <row r="348" spans="1:7" ht="15.75">
      <c r="A348" s="889"/>
      <c r="B348" s="845" t="str">
        <f>IF(ISBLANK(A348),"",COUNTA($A$334:A348))</f>
        <v/>
      </c>
      <c r="C348" s="909" t="s">
        <v>2017</v>
      </c>
      <c r="D348" s="917"/>
      <c r="E348" s="918"/>
      <c r="F348" s="919"/>
      <c r="G348" s="846"/>
    </row>
    <row r="349" spans="1:7" ht="31.5">
      <c r="A349" s="889"/>
      <c r="B349" s="845" t="str">
        <f>IF(ISBLANK(A349),"",COUNTA($A$334:A349))</f>
        <v/>
      </c>
      <c r="C349" s="909" t="s">
        <v>2018</v>
      </c>
      <c r="D349" s="917"/>
      <c r="E349" s="918"/>
      <c r="F349" s="919"/>
      <c r="G349" s="846"/>
    </row>
    <row r="350" spans="1:7" ht="15.75">
      <c r="A350" s="889"/>
      <c r="B350" s="845" t="str">
        <f>IF(ISBLANK(A350),"",COUNTA($A$334:A350))</f>
        <v/>
      </c>
      <c r="C350" s="890" t="s">
        <v>1863</v>
      </c>
      <c r="D350" s="891"/>
      <c r="E350" s="891"/>
      <c r="F350" s="892"/>
      <c r="G350" s="846"/>
    </row>
    <row r="351" spans="1:7" ht="15.75">
      <c r="A351" s="889"/>
      <c r="B351" s="845" t="str">
        <f>IF(ISBLANK(A351),"",COUNTA($A$334:A351))</f>
        <v/>
      </c>
      <c r="C351" s="890" t="s">
        <v>2019</v>
      </c>
      <c r="D351" s="891"/>
      <c r="E351" s="891"/>
      <c r="F351" s="892"/>
      <c r="G351" s="846"/>
    </row>
    <row r="352" spans="1:7" ht="31.5">
      <c r="A352" s="889"/>
      <c r="B352" s="845" t="str">
        <f>IF(ISBLANK(A352),"",COUNTA($A$334:A352))</f>
        <v/>
      </c>
      <c r="C352" s="890" t="s">
        <v>2020</v>
      </c>
      <c r="D352" s="891"/>
      <c r="E352" s="891"/>
      <c r="F352" s="892"/>
      <c r="G352" s="846"/>
    </row>
    <row r="353" spans="1:7" ht="15.75">
      <c r="A353" s="889"/>
      <c r="B353" s="845" t="str">
        <f>IF(ISBLANK(A353),"",COUNTA($A$334:A353))</f>
        <v/>
      </c>
      <c r="C353" s="890" t="s">
        <v>1867</v>
      </c>
      <c r="D353" s="891"/>
      <c r="E353" s="891"/>
      <c r="F353" s="892"/>
      <c r="G353" s="846"/>
    </row>
    <row r="354" spans="1:7" ht="15.75">
      <c r="A354" s="889"/>
      <c r="B354" s="845" t="str">
        <f>IF(ISBLANK(A354),"",COUNTA($A$6:A354))</f>
        <v/>
      </c>
      <c r="C354" s="890" t="s">
        <v>2618</v>
      </c>
      <c r="D354" s="891"/>
      <c r="E354" s="891"/>
      <c r="F354" s="892"/>
      <c r="G354" s="846"/>
    </row>
    <row r="355" spans="1:7" ht="15.75">
      <c r="A355" s="889"/>
      <c r="B355" s="845" t="str">
        <f>IF(ISBLANK(A355),"",COUNTA($A$334:A355))</f>
        <v/>
      </c>
      <c r="C355" s="890" t="s">
        <v>2021</v>
      </c>
      <c r="D355" s="895"/>
      <c r="E355" s="895"/>
      <c r="F355" s="896"/>
      <c r="G355" s="895"/>
    </row>
    <row r="356" spans="1:7" ht="15.75">
      <c r="A356" s="889"/>
      <c r="B356" s="845" t="str">
        <f>IF(ISBLANK(A356),"",COUNTA($A$334:A356))</f>
        <v/>
      </c>
      <c r="C356" s="890" t="s">
        <v>1870</v>
      </c>
      <c r="D356" s="897" t="s">
        <v>1578</v>
      </c>
      <c r="E356" s="897">
        <v>1</v>
      </c>
      <c r="F356" s="892"/>
      <c r="G356" s="846">
        <f>E356*F356</f>
        <v>0</v>
      </c>
    </row>
    <row r="357" spans="1:7" ht="15.75">
      <c r="A357" s="889"/>
      <c r="B357" s="845" t="str">
        <f>IF(ISBLANK(A357),"",COUNTA($A$334:A357))</f>
        <v/>
      </c>
      <c r="C357" s="906"/>
      <c r="D357" s="917"/>
      <c r="E357" s="918"/>
      <c r="F357" s="919"/>
      <c r="G357" s="846"/>
    </row>
    <row r="358" spans="1:7" ht="173.25">
      <c r="A358" s="889" t="str">
        <f>$A$333</f>
        <v>2.</v>
      </c>
      <c r="B358" s="845">
        <f>IF(ISBLANK(A358),"",COUNTA($A$334:A358))</f>
        <v>2</v>
      </c>
      <c r="C358" s="890" t="s">
        <v>2022</v>
      </c>
      <c r="D358" s="891"/>
      <c r="E358" s="891"/>
      <c r="F358" s="892"/>
      <c r="G358" s="846"/>
    </row>
    <row r="359" spans="1:7" ht="15.75">
      <c r="A359" s="889"/>
      <c r="B359" s="845" t="str">
        <f>IF(ISBLANK(A359),"",COUNTA($A$334:A359))</f>
        <v/>
      </c>
      <c r="C359" s="890" t="s">
        <v>2023</v>
      </c>
      <c r="D359" s="891"/>
      <c r="E359" s="891"/>
      <c r="F359" s="892"/>
      <c r="G359" s="846"/>
    </row>
    <row r="360" spans="1:7" ht="15.75">
      <c r="A360" s="889"/>
      <c r="B360" s="845" t="str">
        <f>IF(ISBLANK(A360),"",COUNTA($A$334:A360))</f>
        <v/>
      </c>
      <c r="C360" s="890" t="s">
        <v>2024</v>
      </c>
      <c r="D360" s="891"/>
      <c r="E360" s="891"/>
      <c r="F360" s="892"/>
      <c r="G360" s="846"/>
    </row>
    <row r="361" spans="1:7" ht="15.75">
      <c r="A361" s="889"/>
      <c r="B361" s="845" t="str">
        <f>IF(ISBLANK(A361),"",COUNTA($A$334:A361))</f>
        <v/>
      </c>
      <c r="C361" s="890" t="s">
        <v>2025</v>
      </c>
      <c r="D361" s="891"/>
      <c r="E361" s="891"/>
      <c r="F361" s="892"/>
      <c r="G361" s="846"/>
    </row>
    <row r="362" spans="1:7" ht="15.75">
      <c r="A362" s="889"/>
      <c r="B362" s="845" t="str">
        <f>IF(ISBLANK(A362),"",COUNTA($A$334:A362))</f>
        <v/>
      </c>
      <c r="C362" s="890" t="s">
        <v>1863</v>
      </c>
      <c r="D362" s="891"/>
      <c r="E362" s="891"/>
      <c r="F362" s="892"/>
      <c r="G362" s="846"/>
    </row>
    <row r="363" spans="1:7" ht="15.75">
      <c r="A363" s="889"/>
      <c r="B363" s="845" t="str">
        <f>IF(ISBLANK(A363),"",COUNTA($A$334:A363))</f>
        <v/>
      </c>
      <c r="C363" s="890" t="s">
        <v>2026</v>
      </c>
      <c r="D363" s="891"/>
      <c r="E363" s="891"/>
      <c r="F363" s="892"/>
      <c r="G363" s="846"/>
    </row>
    <row r="364" spans="1:7" ht="15.75">
      <c r="A364" s="889"/>
      <c r="B364" s="845" t="str">
        <f>IF(ISBLANK(A364),"",COUNTA($A$334:A364))</f>
        <v/>
      </c>
      <c r="C364" s="890" t="s">
        <v>1870</v>
      </c>
      <c r="D364" s="897" t="s">
        <v>1578</v>
      </c>
      <c r="E364" s="897">
        <v>1</v>
      </c>
      <c r="F364" s="892"/>
      <c r="G364" s="846">
        <f>E364*F364</f>
        <v>0</v>
      </c>
    </row>
    <row r="365" spans="1:7" ht="15.75">
      <c r="A365" s="889"/>
      <c r="B365" s="845" t="str">
        <f>IF(ISBLANK(A365),"",COUNTA($A$334:A365))</f>
        <v/>
      </c>
      <c r="C365" s="890"/>
      <c r="D365" s="891"/>
      <c r="E365" s="891"/>
      <c r="F365" s="892"/>
      <c r="G365" s="846"/>
    </row>
    <row r="366" spans="1:7" ht="31.5">
      <c r="A366" s="889" t="str">
        <f>$A$333</f>
        <v>2.</v>
      </c>
      <c r="B366" s="845">
        <f>IF(ISBLANK(A366),"",COUNTA($A$334:A366))</f>
        <v>3</v>
      </c>
      <c r="C366" s="890" t="s">
        <v>2027</v>
      </c>
      <c r="D366" s="897" t="s">
        <v>1578</v>
      </c>
      <c r="E366" s="897">
        <v>1</v>
      </c>
      <c r="F366" s="892"/>
      <c r="G366" s="846">
        <f>E366*F366</f>
        <v>0</v>
      </c>
    </row>
    <row r="367" spans="1:7" ht="15.75">
      <c r="A367" s="889"/>
      <c r="B367" s="845" t="str">
        <f>IF(ISBLANK(A367),"",COUNTA($A$334:A367))</f>
        <v/>
      </c>
      <c r="C367" s="890"/>
      <c r="D367" s="897"/>
      <c r="E367" s="897"/>
      <c r="F367" s="892"/>
      <c r="G367" s="846"/>
    </row>
    <row r="368" spans="1:7" ht="63">
      <c r="A368" s="889" t="str">
        <f>$A$333</f>
        <v>2.</v>
      </c>
      <c r="B368" s="845">
        <f>IF(ISBLANK(A368),"",COUNTA($A$334:A368))</f>
        <v>4</v>
      </c>
      <c r="C368" s="909" t="s">
        <v>2028</v>
      </c>
      <c r="D368" s="917"/>
      <c r="E368" s="918"/>
      <c r="F368" s="919"/>
      <c r="G368" s="846"/>
    </row>
    <row r="369" spans="1:7" ht="15.75">
      <c r="A369" s="889"/>
      <c r="B369" s="845" t="str">
        <f>IF(ISBLANK(A369),"",COUNTA($A$334:A369))</f>
        <v/>
      </c>
      <c r="C369" s="909" t="s">
        <v>2029</v>
      </c>
      <c r="D369" s="917" t="s">
        <v>1578</v>
      </c>
      <c r="E369" s="918">
        <v>2</v>
      </c>
      <c r="F369" s="920">
        <v>0</v>
      </c>
      <c r="G369" s="846">
        <f>F369*E369</f>
        <v>0</v>
      </c>
    </row>
    <row r="370" spans="1:7" ht="15.75">
      <c r="A370" s="889"/>
      <c r="B370" s="845" t="str">
        <f>IF(ISBLANK(A370),"",COUNTA($A$334:A370))</f>
        <v/>
      </c>
      <c r="C370" s="909" t="s">
        <v>2030</v>
      </c>
      <c r="D370" s="917" t="s">
        <v>1578</v>
      </c>
      <c r="E370" s="918">
        <v>2</v>
      </c>
      <c r="F370" s="920">
        <v>0</v>
      </c>
      <c r="G370" s="846">
        <f>F370*E370</f>
        <v>0</v>
      </c>
    </row>
    <row r="371" spans="1:7" ht="15.75">
      <c r="A371" s="889"/>
      <c r="B371" s="845" t="str">
        <f>IF(ISBLANK(A371),"",COUNTA($A$334:A371))</f>
        <v/>
      </c>
      <c r="C371" s="921"/>
      <c r="D371" s="917"/>
      <c r="E371" s="918"/>
      <c r="F371" s="920"/>
      <c r="G371" s="846"/>
    </row>
    <row r="372" spans="1:7" ht="15.75">
      <c r="A372" s="889"/>
      <c r="B372" s="845" t="str">
        <f>IF(ISBLANK(A372),"",COUNTA($A$334:A372))</f>
        <v/>
      </c>
      <c r="C372" s="890" t="s">
        <v>1870</v>
      </c>
      <c r="D372" s="917"/>
      <c r="E372" s="918"/>
      <c r="F372" s="919"/>
      <c r="G372" s="846"/>
    </row>
    <row r="373" spans="1:7" ht="78.75">
      <c r="A373" s="889" t="str">
        <f>$A$333</f>
        <v>2.</v>
      </c>
      <c r="B373" s="845">
        <f>IF(ISBLANK(A373),"",COUNTA($A$334:A373))</f>
        <v>5</v>
      </c>
      <c r="C373" s="909" t="s">
        <v>2031</v>
      </c>
      <c r="D373" s="917"/>
      <c r="E373" s="918"/>
      <c r="F373" s="920"/>
      <c r="G373" s="846"/>
    </row>
    <row r="374" spans="1:7" ht="15.75">
      <c r="A374" s="889"/>
      <c r="B374" s="845" t="str">
        <f>IF(ISBLANK(A374),"",COUNTA($A$334:A374))</f>
        <v/>
      </c>
      <c r="C374" s="909" t="s">
        <v>2032</v>
      </c>
      <c r="D374" s="917" t="s">
        <v>1125</v>
      </c>
      <c r="E374" s="918">
        <v>15</v>
      </c>
      <c r="F374" s="920">
        <v>0</v>
      </c>
      <c r="G374" s="846">
        <f>F374*E374</f>
        <v>0</v>
      </c>
    </row>
    <row r="375" spans="1:7" ht="15.75">
      <c r="A375" s="889"/>
      <c r="B375" s="845" t="str">
        <f>IF(ISBLANK(A375),"",COUNTA($A$334:A375))</f>
        <v/>
      </c>
      <c r="C375" s="909" t="s">
        <v>2033</v>
      </c>
      <c r="D375" s="917" t="s">
        <v>1125</v>
      </c>
      <c r="E375" s="918">
        <v>15</v>
      </c>
      <c r="F375" s="920">
        <v>0</v>
      </c>
      <c r="G375" s="846">
        <f>F375*E375</f>
        <v>0</v>
      </c>
    </row>
    <row r="376" spans="1:7" ht="15.75">
      <c r="A376" s="889"/>
      <c r="B376" s="845" t="str">
        <f>IF(ISBLANK(A376),"",COUNTA($A$334:A376))</f>
        <v/>
      </c>
      <c r="C376" s="906"/>
      <c r="D376" s="917"/>
      <c r="E376" s="918"/>
      <c r="F376" s="919"/>
      <c r="G376" s="846"/>
    </row>
    <row r="377" spans="1:7" ht="63">
      <c r="A377" s="889" t="str">
        <f>$A$333</f>
        <v>2.</v>
      </c>
      <c r="B377" s="845">
        <f>IF(ISBLANK(A377),"",COUNTA($A$334:A377))</f>
        <v>6</v>
      </c>
      <c r="C377" s="922" t="s">
        <v>2034</v>
      </c>
      <c r="D377" s="917"/>
      <c r="E377" s="918"/>
      <c r="F377" s="919"/>
      <c r="G377" s="846"/>
    </row>
    <row r="378" spans="1:7" ht="15.75">
      <c r="A378" s="889"/>
      <c r="B378" s="845" t="str">
        <f>IF(ISBLANK(A378),"",COUNTA($A$334:A378))</f>
        <v/>
      </c>
      <c r="C378" s="923" t="s">
        <v>2035</v>
      </c>
      <c r="D378" s="917" t="s">
        <v>1578</v>
      </c>
      <c r="E378" s="918">
        <v>1</v>
      </c>
      <c r="F378" s="920">
        <v>0</v>
      </c>
      <c r="G378" s="846">
        <f>F378*E378</f>
        <v>0</v>
      </c>
    </row>
    <row r="379" spans="1:7" ht="15.75">
      <c r="A379" s="889"/>
      <c r="B379" s="845" t="str">
        <f>IF(ISBLANK(A379),"",COUNTA($A$334:A379))</f>
        <v/>
      </c>
      <c r="C379" s="906"/>
      <c r="D379" s="917"/>
      <c r="E379" s="918"/>
      <c r="F379" s="919"/>
      <c r="G379" s="846"/>
    </row>
    <row r="380" spans="1:7" ht="63">
      <c r="A380" s="889" t="str">
        <f>$A$333</f>
        <v>2.</v>
      </c>
      <c r="B380" s="845">
        <f>IF(ISBLANK(A380),"",COUNTA($A$334:A380))</f>
        <v>7</v>
      </c>
      <c r="C380" s="909" t="s">
        <v>2036</v>
      </c>
      <c r="D380" s="917"/>
      <c r="E380" s="918"/>
      <c r="F380" s="919"/>
      <c r="G380" s="846"/>
    </row>
    <row r="381" spans="1:7" ht="15.75">
      <c r="A381" s="889"/>
      <c r="B381" s="845" t="str">
        <f>IF(ISBLANK(A381),"",COUNTA($A$334:A381))</f>
        <v/>
      </c>
      <c r="C381" s="909" t="s">
        <v>2037</v>
      </c>
      <c r="D381" s="917" t="s">
        <v>1578</v>
      </c>
      <c r="E381" s="918">
        <v>11</v>
      </c>
      <c r="F381" s="920">
        <v>0</v>
      </c>
      <c r="G381" s="846">
        <f>F381*E381</f>
        <v>0</v>
      </c>
    </row>
    <row r="382" spans="1:7" ht="15.75">
      <c r="A382" s="889"/>
      <c r="B382" s="845" t="str">
        <f>IF(ISBLANK(A382),"",COUNTA($A$334:A382))</f>
        <v/>
      </c>
      <c r="C382" s="890" t="s">
        <v>1870</v>
      </c>
      <c r="D382" s="917"/>
      <c r="E382" s="918"/>
      <c r="F382" s="920"/>
      <c r="G382" s="846"/>
    </row>
    <row r="383" spans="1:7" ht="15.75">
      <c r="A383" s="889"/>
      <c r="B383" s="845" t="str">
        <f>IF(ISBLANK(A383),"",COUNTA($A$334:A383))</f>
        <v/>
      </c>
      <c r="C383" s="906"/>
      <c r="D383" s="917"/>
      <c r="E383" s="918"/>
      <c r="F383" s="919"/>
      <c r="G383" s="846"/>
    </row>
    <row r="384" spans="1:7" ht="189">
      <c r="A384" s="889" t="str">
        <f>$A$333</f>
        <v>2.</v>
      </c>
      <c r="B384" s="845">
        <f>IF(ISBLANK(A384),"",COUNTA($A$334:A384))</f>
        <v>8</v>
      </c>
      <c r="C384" s="922" t="s">
        <v>2038</v>
      </c>
      <c r="D384" s="917" t="s">
        <v>6</v>
      </c>
      <c r="E384" s="918">
        <v>250</v>
      </c>
      <c r="F384" s="920">
        <v>0</v>
      </c>
      <c r="G384" s="846">
        <f>F384*E384</f>
        <v>0</v>
      </c>
    </row>
    <row r="385" spans="1:7" ht="15.75">
      <c r="A385" s="889"/>
      <c r="B385" s="845" t="str">
        <f>IF(ISBLANK(A385),"",COUNTA($A$334:A385))</f>
        <v/>
      </c>
      <c r="C385" s="906"/>
      <c r="D385" s="917"/>
      <c r="E385" s="918"/>
      <c r="F385" s="919"/>
      <c r="G385" s="846"/>
    </row>
    <row r="386" spans="1:7" ht="204.75">
      <c r="A386" s="889" t="str">
        <f>$A$333</f>
        <v>2.</v>
      </c>
      <c r="B386" s="845">
        <f>IF(ISBLANK(A386),"",COUNTA($A$334:A386))</f>
        <v>9</v>
      </c>
      <c r="C386" s="908" t="s">
        <v>2039</v>
      </c>
      <c r="D386" s="917"/>
      <c r="E386" s="918"/>
      <c r="F386" s="919"/>
      <c r="G386" s="846"/>
    </row>
    <row r="387" spans="1:7" ht="15.75">
      <c r="A387" s="889"/>
      <c r="B387" s="845" t="str">
        <f>IF(ISBLANK(A387),"",COUNTA($A$334:A387))</f>
        <v/>
      </c>
      <c r="C387" s="908" t="s">
        <v>2040</v>
      </c>
      <c r="D387" s="917" t="s">
        <v>1578</v>
      </c>
      <c r="E387" s="918">
        <v>4</v>
      </c>
      <c r="F387" s="920">
        <v>0</v>
      </c>
      <c r="G387" s="846">
        <f>F387*E387</f>
        <v>0</v>
      </c>
    </row>
    <row r="388" spans="1:7" ht="15.75">
      <c r="A388" s="889"/>
      <c r="B388" s="845" t="str">
        <f>IF(ISBLANK(A388),"",COUNTA($A$334:A388))</f>
        <v/>
      </c>
      <c r="C388" s="908" t="s">
        <v>2041</v>
      </c>
      <c r="D388" s="917" t="s">
        <v>1578</v>
      </c>
      <c r="E388" s="918">
        <v>2</v>
      </c>
      <c r="F388" s="920">
        <v>0</v>
      </c>
      <c r="G388" s="846">
        <f>F388*E388</f>
        <v>0</v>
      </c>
    </row>
    <row r="389" spans="1:7" ht="15.75">
      <c r="A389" s="889"/>
      <c r="B389" s="845" t="str">
        <f>IF(ISBLANK(A389),"",COUNTA($A$334:A389))</f>
        <v/>
      </c>
      <c r="C389" s="890" t="s">
        <v>1870</v>
      </c>
      <c r="D389" s="917"/>
      <c r="E389" s="918"/>
      <c r="F389" s="920"/>
      <c r="G389" s="846"/>
    </row>
    <row r="390" spans="1:7" ht="15.75">
      <c r="A390" s="889"/>
      <c r="B390" s="845" t="str">
        <f>IF(ISBLANK(A390),"",COUNTA($A$334:A390))</f>
        <v/>
      </c>
      <c r="C390" s="906"/>
      <c r="D390" s="917"/>
      <c r="E390" s="918"/>
      <c r="F390" s="919"/>
      <c r="G390" s="846"/>
    </row>
    <row r="391" spans="1:7" ht="78.75">
      <c r="A391" s="889" t="str">
        <f>$A$333</f>
        <v>2.</v>
      </c>
      <c r="B391" s="845">
        <f>IF(ISBLANK(A391),"",COUNTA($A$334:A391))</f>
        <v>10</v>
      </c>
      <c r="C391" s="908" t="s">
        <v>2042</v>
      </c>
      <c r="D391" s="917"/>
      <c r="E391" s="918"/>
      <c r="F391" s="919"/>
      <c r="G391" s="846"/>
    </row>
    <row r="392" spans="1:7" ht="15.75">
      <c r="A392" s="889"/>
      <c r="B392" s="845" t="str">
        <f>IF(ISBLANK(A392),"",COUNTA($A$334:A392))</f>
        <v/>
      </c>
      <c r="C392" s="890" t="s">
        <v>2043</v>
      </c>
      <c r="D392" s="917"/>
      <c r="E392" s="918"/>
      <c r="F392" s="920"/>
      <c r="G392" s="846"/>
    </row>
    <row r="393" spans="1:7" ht="15.75">
      <c r="A393" s="889"/>
      <c r="B393" s="845" t="str">
        <f>IF(ISBLANK(A393),"",COUNTA($A$334:A393))</f>
        <v/>
      </c>
      <c r="C393" s="906" t="s">
        <v>2044</v>
      </c>
      <c r="D393" s="917"/>
      <c r="E393" s="918"/>
      <c r="F393" s="919"/>
      <c r="G393" s="846"/>
    </row>
    <row r="394" spans="1:7" ht="15.75">
      <c r="A394" s="889"/>
      <c r="B394" s="845" t="str">
        <f>IF(ISBLANK(A394),"",COUNTA($A$334:A394))</f>
        <v/>
      </c>
      <c r="C394" s="906" t="s">
        <v>2045</v>
      </c>
      <c r="D394" s="895"/>
      <c r="E394" s="895"/>
      <c r="F394" s="896"/>
      <c r="G394" s="895"/>
    </row>
    <row r="395" spans="1:7" ht="15.75">
      <c r="A395" s="889"/>
      <c r="B395" s="845" t="str">
        <f>IF(ISBLANK(A395),"",COUNTA($A$334:A395))</f>
        <v/>
      </c>
      <c r="C395" s="890" t="s">
        <v>1870</v>
      </c>
      <c r="D395" s="917" t="s">
        <v>1578</v>
      </c>
      <c r="E395" s="918">
        <v>2</v>
      </c>
      <c r="F395" s="920">
        <v>0</v>
      </c>
      <c r="G395" s="846">
        <f>F395*E395</f>
        <v>0</v>
      </c>
    </row>
    <row r="396" spans="1:7" ht="15.75">
      <c r="A396" s="889"/>
      <c r="B396" s="845" t="str">
        <f>IF(ISBLANK(A396),"",COUNTA($A$334:A396))</f>
        <v/>
      </c>
      <c r="C396" s="906"/>
      <c r="D396" s="917"/>
      <c r="E396" s="918"/>
      <c r="F396" s="919"/>
      <c r="G396" s="846"/>
    </row>
    <row r="397" spans="1:7" ht="126">
      <c r="A397" s="889" t="str">
        <f>$A$333</f>
        <v>2.</v>
      </c>
      <c r="B397" s="845">
        <f>IF(ISBLANK(A397),"",COUNTA($A$334:A397))</f>
        <v>11</v>
      </c>
      <c r="C397" s="908" t="s">
        <v>2046</v>
      </c>
      <c r="D397" s="917"/>
      <c r="E397" s="918"/>
      <c r="F397" s="919"/>
      <c r="G397" s="846"/>
    </row>
    <row r="398" spans="1:7" ht="15.75">
      <c r="A398" s="889"/>
      <c r="B398" s="845" t="str">
        <f>IF(ISBLANK(A398),"",COUNTA($A$334:A398))</f>
        <v/>
      </c>
      <c r="C398" s="894" t="s">
        <v>1863</v>
      </c>
      <c r="D398" s="891"/>
      <c r="E398" s="891"/>
      <c r="F398" s="892"/>
      <c r="G398" s="846"/>
    </row>
    <row r="399" spans="1:7" ht="15.75">
      <c r="A399" s="889"/>
      <c r="B399" s="845" t="str">
        <f>IF(ISBLANK(A399),"",COUNTA($A$334:A399))</f>
        <v/>
      </c>
      <c r="C399" s="890" t="s">
        <v>2019</v>
      </c>
      <c r="D399" s="891"/>
      <c r="E399" s="891"/>
      <c r="F399" s="892"/>
      <c r="G399" s="846"/>
    </row>
    <row r="400" spans="1:7" ht="15.75">
      <c r="A400" s="889"/>
      <c r="B400" s="845" t="str">
        <f>IF(ISBLANK(A400),"",COUNTA($A$334:A400))</f>
        <v/>
      </c>
      <c r="C400" s="890" t="s">
        <v>2047</v>
      </c>
      <c r="D400" s="891"/>
      <c r="E400" s="891"/>
      <c r="F400" s="892"/>
      <c r="G400" s="846"/>
    </row>
    <row r="401" spans="1:7" ht="15.75">
      <c r="A401" s="889"/>
      <c r="B401" s="845" t="str">
        <f>IF(ISBLANK(A401),"",COUNTA($A$334:A401))</f>
        <v/>
      </c>
      <c r="C401" s="890" t="s">
        <v>2048</v>
      </c>
      <c r="D401" s="891"/>
      <c r="E401" s="891"/>
      <c r="F401" s="892"/>
      <c r="G401" s="846"/>
    </row>
    <row r="402" spans="1:7" ht="15.75">
      <c r="A402" s="889"/>
      <c r="B402" s="845" t="str">
        <f>IF(ISBLANK(A402),"",COUNTA($A$334:A402))</f>
        <v/>
      </c>
      <c r="C402" s="890" t="s">
        <v>1870</v>
      </c>
      <c r="D402" s="897" t="s">
        <v>1993</v>
      </c>
      <c r="E402" s="897">
        <v>5</v>
      </c>
      <c r="F402" s="892"/>
      <c r="G402" s="846">
        <f>E402*F402</f>
        <v>0</v>
      </c>
    </row>
    <row r="403" spans="1:7" ht="15.75">
      <c r="A403" s="889"/>
      <c r="B403" s="845" t="str">
        <f>IF(ISBLANK(A403),"",COUNTA($A$334:A403))</f>
        <v/>
      </c>
      <c r="C403" s="906"/>
      <c r="D403" s="917"/>
      <c r="E403" s="918"/>
      <c r="F403" s="919"/>
      <c r="G403" s="846"/>
    </row>
    <row r="404" spans="1:7" ht="157.5">
      <c r="A404" s="889" t="str">
        <f>$A$333</f>
        <v>2.</v>
      </c>
      <c r="B404" s="845">
        <f>IF(ISBLANK(A404),"",COUNTA($A$334:A404))</f>
        <v>12</v>
      </c>
      <c r="C404" s="890" t="s">
        <v>2049</v>
      </c>
      <c r="D404" s="917"/>
      <c r="E404" s="918"/>
      <c r="F404" s="919"/>
      <c r="G404" s="846"/>
    </row>
    <row r="405" spans="1:7" ht="15.75">
      <c r="A405" s="889"/>
      <c r="B405" s="845" t="str">
        <f>IF(ISBLANK(A405),"",COUNTA($A$6:A405))</f>
        <v/>
      </c>
      <c r="C405" s="890" t="s">
        <v>1973</v>
      </c>
      <c r="D405" s="891"/>
      <c r="E405" s="891"/>
      <c r="F405" s="892"/>
      <c r="G405" s="846"/>
    </row>
    <row r="406" spans="1:7" ht="15.75">
      <c r="A406" s="889"/>
      <c r="B406" s="845" t="str">
        <f>IF(ISBLANK(A406),"",COUNTA($A$334:A406))</f>
        <v/>
      </c>
      <c r="C406" s="890" t="s">
        <v>2050</v>
      </c>
      <c r="D406" s="897" t="s">
        <v>1993</v>
      </c>
      <c r="E406" s="897">
        <v>2</v>
      </c>
      <c r="F406" s="892"/>
      <c r="G406" s="846">
        <f>E406*F406</f>
        <v>0</v>
      </c>
    </row>
    <row r="407" spans="1:7" ht="15.75">
      <c r="A407" s="889"/>
      <c r="B407" s="845" t="str">
        <f>IF(ISBLANK(A407),"",COUNTA($A$334:A407))</f>
        <v/>
      </c>
      <c r="C407" s="906"/>
      <c r="D407" s="917"/>
      <c r="E407" s="918"/>
      <c r="F407" s="919"/>
      <c r="G407" s="846"/>
    </row>
    <row r="408" spans="1:7" ht="78.75">
      <c r="A408" s="889" t="str">
        <f>$A$333</f>
        <v>2.</v>
      </c>
      <c r="B408" s="845">
        <f>IF(ISBLANK(A408),"",COUNTA($A$334:A408))</f>
        <v>13</v>
      </c>
      <c r="C408" s="909" t="s">
        <v>2051</v>
      </c>
      <c r="D408" s="917" t="s">
        <v>1578</v>
      </c>
      <c r="E408" s="918">
        <v>1</v>
      </c>
      <c r="F408" s="920"/>
      <c r="G408" s="846">
        <f>F408*E408</f>
        <v>0</v>
      </c>
    </row>
    <row r="409" spans="1:7" ht="15.75">
      <c r="A409" s="924"/>
      <c r="B409" s="845" t="str">
        <f>IF(ISBLANK(A409),"",COUNTA($A$334:A409))</f>
        <v/>
      </c>
      <c r="C409" s="909"/>
      <c r="D409" s="917"/>
      <c r="E409" s="918"/>
      <c r="F409" s="920"/>
      <c r="G409" s="846"/>
    </row>
    <row r="410" spans="1:7" ht="31.5">
      <c r="A410" s="889" t="str">
        <f>$A$333</f>
        <v>2.</v>
      </c>
      <c r="B410" s="845">
        <f>IF(ISBLANK(A410),"",COUNTA($A$334:A410))</f>
        <v>14</v>
      </c>
      <c r="C410" s="922" t="s">
        <v>2052</v>
      </c>
      <c r="D410" s="917" t="s">
        <v>1578</v>
      </c>
      <c r="E410" s="918">
        <v>1</v>
      </c>
      <c r="F410" s="920"/>
      <c r="G410" s="846">
        <f>F410*E410</f>
        <v>0</v>
      </c>
    </row>
    <row r="411" spans="1:7" ht="15.75">
      <c r="A411" s="924"/>
      <c r="B411" s="845" t="str">
        <f>IF(ISBLANK(A411),"",COUNTA($A$334:A411))</f>
        <v/>
      </c>
      <c r="C411" s="922"/>
      <c r="D411" s="917"/>
      <c r="E411" s="918"/>
      <c r="F411" s="920"/>
      <c r="G411" s="846"/>
    </row>
    <row r="412" spans="1:7" ht="16.5" thickBot="1">
      <c r="A412" s="910"/>
      <c r="B412" s="749"/>
      <c r="C412" s="750"/>
      <c r="D412" s="1157" t="s">
        <v>1822</v>
      </c>
      <c r="E412" s="1157"/>
      <c r="F412" s="1157"/>
      <c r="G412" s="911">
        <f>SUM(G334:G411)</f>
        <v>0</v>
      </c>
    </row>
    <row r="413" spans="1:7" s="932" customFormat="1" ht="17.25" thickTop="1" thickBot="1">
      <c r="A413" s="927"/>
      <c r="B413" s="928"/>
      <c r="C413" s="929"/>
      <c r="D413" s="930"/>
      <c r="E413" s="930"/>
      <c r="F413" s="930"/>
      <c r="G413" s="931"/>
    </row>
    <row r="414" spans="1:7" ht="20.25" thickTop="1" thickBot="1">
      <c r="A414" s="1158" t="s">
        <v>2746</v>
      </c>
      <c r="B414" s="1158"/>
      <c r="C414" s="1158"/>
      <c r="D414" s="1158"/>
      <c r="E414" s="1158"/>
      <c r="F414" s="1158"/>
      <c r="G414" s="1158"/>
    </row>
    <row r="415" spans="1:7" ht="16.5" thickTop="1">
      <c r="A415" s="893" t="s">
        <v>1461</v>
      </c>
      <c r="B415" s="912"/>
      <c r="C415" s="751"/>
      <c r="D415" s="752"/>
      <c r="E415" s="753"/>
      <c r="F415" s="756"/>
      <c r="G415" s="753"/>
    </row>
    <row r="416" spans="1:7" ht="306.75" customHeight="1">
      <c r="A416" s="889" t="str">
        <f>$A$415</f>
        <v>3.</v>
      </c>
      <c r="B416" s="845">
        <f>IF(ISBLANK(A416),"",COUNTA($A416:A$416))</f>
        <v>1</v>
      </c>
      <c r="C416" s="906" t="s">
        <v>2053</v>
      </c>
      <c r="D416" s="925" t="s">
        <v>14</v>
      </c>
      <c r="E416" s="926">
        <v>5</v>
      </c>
      <c r="F416" s="892"/>
      <c r="G416" s="846">
        <f>E416*F416</f>
        <v>0</v>
      </c>
    </row>
    <row r="417" spans="1:7" ht="15.75">
      <c r="A417" s="889"/>
      <c r="B417" s="845" t="str">
        <f>IF(ISBLANK(A417),"",COUNTA($A$416:A417))</f>
        <v/>
      </c>
      <c r="C417" s="906"/>
      <c r="D417" s="925"/>
      <c r="E417" s="926"/>
      <c r="F417" s="892"/>
      <c r="G417" s="846"/>
    </row>
    <row r="418" spans="1:7" ht="31.5">
      <c r="A418" s="889" t="str">
        <f>$A$415</f>
        <v>3.</v>
      </c>
      <c r="B418" s="845">
        <f>IF(ISBLANK(A418),"",COUNTA($A$416:A418))</f>
        <v>2</v>
      </c>
      <c r="C418" s="906" t="s">
        <v>2054</v>
      </c>
      <c r="D418" s="925" t="s">
        <v>1578</v>
      </c>
      <c r="E418" s="926">
        <v>1</v>
      </c>
      <c r="F418" s="892"/>
      <c r="G418" s="846">
        <f>E418*F418</f>
        <v>0</v>
      </c>
    </row>
    <row r="419" spans="1:7" ht="15.75">
      <c r="A419" s="889"/>
      <c r="B419" s="845" t="str">
        <f>IF(ISBLANK(A419),"",COUNTA($A$416:A419))</f>
        <v/>
      </c>
      <c r="C419" s="906"/>
      <c r="D419" s="925"/>
      <c r="E419" s="926"/>
      <c r="F419" s="892"/>
      <c r="G419" s="846"/>
    </row>
    <row r="420" spans="1:7" ht="31.5">
      <c r="A420" s="889" t="str">
        <f>$A$415</f>
        <v>3.</v>
      </c>
      <c r="B420" s="845">
        <f>IF(ISBLANK(A420),"",COUNTA($A$416:A420))</f>
        <v>3</v>
      </c>
      <c r="C420" s="906" t="s">
        <v>2055</v>
      </c>
      <c r="D420" s="925" t="s">
        <v>1578</v>
      </c>
      <c r="E420" s="926">
        <v>1</v>
      </c>
      <c r="F420" s="892"/>
      <c r="G420" s="846">
        <f>E420*F420</f>
        <v>0</v>
      </c>
    </row>
    <row r="421" spans="1:7" ht="15.75">
      <c r="A421" s="889"/>
      <c r="B421" s="845" t="str">
        <f>IF(ISBLANK(A421),"",COUNTA($A$416:A421))</f>
        <v/>
      </c>
      <c r="C421" s="906"/>
      <c r="D421" s="925"/>
      <c r="E421" s="926"/>
      <c r="F421" s="892"/>
      <c r="G421" s="846"/>
    </row>
    <row r="422" spans="1:7" ht="31.5">
      <c r="A422" s="889" t="str">
        <f>$A$415</f>
        <v>3.</v>
      </c>
      <c r="B422" s="845">
        <f>IF(ISBLANK(A422),"",COUNTA($A$416:A422))</f>
        <v>4</v>
      </c>
      <c r="C422" s="906" t="s">
        <v>2056</v>
      </c>
      <c r="D422" s="925" t="s">
        <v>1578</v>
      </c>
      <c r="E422" s="926">
        <v>1</v>
      </c>
      <c r="F422" s="892"/>
      <c r="G422" s="846">
        <f>E422*F422</f>
        <v>0</v>
      </c>
    </row>
    <row r="423" spans="1:7" ht="15.75">
      <c r="A423" s="889"/>
      <c r="B423" s="845" t="str">
        <f>IF(ISBLANK(A423),"",COUNTA($A$416:A423))</f>
        <v/>
      </c>
      <c r="C423" s="906"/>
      <c r="D423" s="925"/>
      <c r="E423" s="926"/>
      <c r="F423" s="892"/>
      <c r="G423" s="846"/>
    </row>
    <row r="424" spans="1:7" ht="16.5" thickBot="1">
      <c r="A424" s="910"/>
      <c r="B424" s="749"/>
      <c r="C424" s="750"/>
      <c r="D424" s="1157" t="s">
        <v>1822</v>
      </c>
      <c r="E424" s="1157"/>
      <c r="F424" s="1157"/>
      <c r="G424" s="911">
        <f>SUM(G416:G423)</f>
        <v>0</v>
      </c>
    </row>
    <row r="425" spans="1:7" ht="15.75" thickTop="1"/>
    <row r="426" spans="1:7" ht="15.75">
      <c r="A426" s="1066"/>
      <c r="B426" s="1067"/>
      <c r="C426" s="1068" t="s">
        <v>1699</v>
      </c>
      <c r="D426" s="917"/>
      <c r="E426" s="918"/>
      <c r="F426" s="920"/>
      <c r="G426" s="1069"/>
    </row>
    <row r="427" spans="1:7" ht="15.75">
      <c r="A427" s="1066"/>
      <c r="B427" s="1067"/>
      <c r="C427" s="922"/>
      <c r="D427" s="917"/>
      <c r="E427" s="918"/>
      <c r="F427" s="920"/>
      <c r="G427" s="1069"/>
    </row>
    <row r="428" spans="1:7" ht="15.75">
      <c r="A428" s="1066"/>
      <c r="B428" s="1067"/>
      <c r="C428" s="922"/>
      <c r="D428" s="917"/>
      <c r="E428" s="918"/>
      <c r="F428" s="920"/>
      <c r="G428" s="1069"/>
    </row>
    <row r="429" spans="1:7" ht="15.75">
      <c r="A429" s="1066" t="s">
        <v>1443</v>
      </c>
      <c r="B429" s="1067"/>
      <c r="C429" s="1154" t="s">
        <v>2057</v>
      </c>
      <c r="D429" s="1154"/>
      <c r="E429" s="1154"/>
      <c r="F429" s="1154"/>
      <c r="G429" s="920">
        <f>G330</f>
        <v>0</v>
      </c>
    </row>
    <row r="430" spans="1:7" ht="15.75">
      <c r="A430" s="1066"/>
      <c r="B430" s="1067"/>
      <c r="C430" s="1067"/>
      <c r="D430" s="1067"/>
      <c r="E430" s="1067"/>
      <c r="F430" s="1067"/>
      <c r="G430" s="920"/>
    </row>
    <row r="431" spans="1:7" ht="15.75">
      <c r="A431" s="1066" t="s">
        <v>1459</v>
      </c>
      <c r="B431" s="1067"/>
      <c r="C431" s="1154" t="s">
        <v>2058</v>
      </c>
      <c r="D431" s="1154"/>
      <c r="E431" s="1154"/>
      <c r="F431" s="1154"/>
      <c r="G431" s="920">
        <f>G412</f>
        <v>0</v>
      </c>
    </row>
    <row r="432" spans="1:7" ht="15.75">
      <c r="A432" s="1066"/>
      <c r="B432" s="1067"/>
      <c r="C432" s="1067"/>
      <c r="D432" s="1067"/>
      <c r="E432" s="1067"/>
      <c r="F432" s="1067"/>
      <c r="G432" s="920"/>
    </row>
    <row r="433" spans="1:7" ht="15.75">
      <c r="A433" s="1066" t="s">
        <v>1461</v>
      </c>
      <c r="B433" s="1067"/>
      <c r="C433" s="1070" t="s">
        <v>2059</v>
      </c>
      <c r="D433" s="1071"/>
      <c r="E433" s="919"/>
      <c r="F433" s="919"/>
      <c r="G433" s="920">
        <f>G424</f>
        <v>0</v>
      </c>
    </row>
    <row r="434" spans="1:7" ht="15.75">
      <c r="A434" s="1066"/>
      <c r="B434" s="1067"/>
      <c r="C434" s="1070"/>
      <c r="D434" s="1071"/>
      <c r="E434" s="919"/>
      <c r="F434" s="919"/>
      <c r="G434" s="920"/>
    </row>
    <row r="435" spans="1:7" ht="15.75">
      <c r="A435" s="1066"/>
      <c r="B435" s="1067"/>
      <c r="C435" s="1155" t="s">
        <v>1599</v>
      </c>
      <c r="D435" s="1155"/>
      <c r="E435" s="1155"/>
      <c r="F435" s="1155"/>
      <c r="G435" s="920">
        <f>SUM(G428:G433)</f>
        <v>0</v>
      </c>
    </row>
  </sheetData>
  <mergeCells count="11">
    <mergeCell ref="A1:B1"/>
    <mergeCell ref="C429:F429"/>
    <mergeCell ref="C431:F431"/>
    <mergeCell ref="C435:F435"/>
    <mergeCell ref="A3:B3"/>
    <mergeCell ref="D412:F412"/>
    <mergeCell ref="A414:G414"/>
    <mergeCell ref="D424:F424"/>
    <mergeCell ref="A4:G4"/>
    <mergeCell ref="D330:F330"/>
    <mergeCell ref="A332:G332"/>
  </mergeCells>
  <pageMargins left="0.94488188976377963" right="0.39370078740157483" top="0.39370078740157483" bottom="0.82677165354330717" header="0.19685039370078741" footer="0.31496062992125984"/>
  <pageSetup paperSize="9" scale="94" fitToHeight="0" orientation="portrait" r:id="rId1"/>
  <headerFooter>
    <oddFooter>Stranica &amp;P od &amp;N</oddFooter>
  </headerFooter>
  <rowBreaks count="2" manualBreakCount="2">
    <brk id="396" max="16383" man="1"/>
    <brk id="41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15"/>
  <sheetViews>
    <sheetView view="pageBreakPreview" zoomScaleNormal="100" zoomScaleSheetLayoutView="100" workbookViewId="0">
      <selection activeCell="B6" sqref="B6"/>
    </sheetView>
  </sheetViews>
  <sheetFormatPr defaultColWidth="9.140625" defaultRowHeight="15"/>
  <cols>
    <col min="1" max="1" width="2.42578125" style="222" customWidth="1"/>
    <col min="2" max="2" width="84.42578125" style="222" customWidth="1"/>
    <col min="3" max="16384" width="9.140625" style="222"/>
  </cols>
  <sheetData>
    <row r="1" spans="1:7" ht="30">
      <c r="A1" s="921"/>
      <c r="B1" s="933" t="s">
        <v>2747</v>
      </c>
    </row>
    <row r="2" spans="1:7">
      <c r="B2" s="299"/>
    </row>
    <row r="3" spans="1:7">
      <c r="B3" s="300"/>
    </row>
    <row r="4" spans="1:7">
      <c r="B4" s="301" t="s">
        <v>2060</v>
      </c>
    </row>
    <row r="5" spans="1:7">
      <c r="B5" s="299"/>
    </row>
    <row r="6" spans="1:7" ht="89.25">
      <c r="B6" s="302" t="s">
        <v>2061</v>
      </c>
    </row>
    <row r="7" spans="1:7" ht="63.75">
      <c r="B7" s="302" t="s">
        <v>2062</v>
      </c>
    </row>
    <row r="8" spans="1:7" ht="25.5">
      <c r="B8" s="302" t="s">
        <v>2063</v>
      </c>
    </row>
    <row r="9" spans="1:7" ht="25.5">
      <c r="B9" s="302" t="s">
        <v>2064</v>
      </c>
      <c r="G9" s="308"/>
    </row>
    <row r="10" spans="1:7" ht="25.5">
      <c r="B10" s="302" t="s">
        <v>2065</v>
      </c>
    </row>
    <row r="11" spans="1:7" ht="25.5">
      <c r="B11" s="302" t="s">
        <v>2066</v>
      </c>
    </row>
    <row r="12" spans="1:7" ht="25.5">
      <c r="B12" s="302" t="s">
        <v>2067</v>
      </c>
    </row>
    <row r="13" spans="1:7" ht="38.25">
      <c r="B13" s="302" t="s">
        <v>2068</v>
      </c>
    </row>
    <row r="14" spans="1:7" ht="38.25">
      <c r="B14" s="302" t="s">
        <v>2069</v>
      </c>
    </row>
    <row r="15" spans="1:7">
      <c r="B15" s="302" t="s">
        <v>2070</v>
      </c>
    </row>
  </sheetData>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673"/>
  <sheetViews>
    <sheetView view="pageBreakPreview" topLeftCell="A53" zoomScale="140" zoomScaleNormal="100" zoomScaleSheetLayoutView="140" workbookViewId="0">
      <selection activeCell="B57" sqref="B57"/>
    </sheetView>
  </sheetViews>
  <sheetFormatPr defaultColWidth="9.140625" defaultRowHeight="15"/>
  <cols>
    <col min="1" max="1" width="6.140625" style="1023" customWidth="1"/>
    <col min="2" max="2" width="41.28515625" style="921" customWidth="1"/>
    <col min="3" max="3" width="7" style="921" customWidth="1"/>
    <col min="4" max="4" width="7.7109375" style="921" customWidth="1"/>
    <col min="5" max="5" width="7.85546875" style="921" customWidth="1"/>
    <col min="6" max="6" width="10.42578125" style="1079" customWidth="1"/>
    <col min="7" max="7" width="11.42578125" style="921" customWidth="1"/>
    <col min="8" max="8" width="9.140625" style="921" customWidth="1"/>
    <col min="9" max="16384" width="9.140625" style="921"/>
  </cols>
  <sheetData>
    <row r="1" spans="1:7" s="934" customFormat="1" ht="12" thickBot="1">
      <c r="A1" s="1017" t="s">
        <v>2671</v>
      </c>
      <c r="B1" s="839" t="s">
        <v>2672</v>
      </c>
      <c r="C1" s="840" t="s">
        <v>2673</v>
      </c>
      <c r="D1" s="841" t="s">
        <v>2674</v>
      </c>
      <c r="E1" s="840" t="s">
        <v>2675</v>
      </c>
      <c r="F1" s="1077" t="s">
        <v>2676</v>
      </c>
    </row>
    <row r="2" spans="1:7" s="934" customFormat="1" ht="12" thickTop="1">
      <c r="A2" s="1018"/>
      <c r="B2" s="876"/>
      <c r="C2" s="877"/>
      <c r="D2" s="878"/>
      <c r="E2" s="877"/>
      <c r="F2" s="1078"/>
    </row>
    <row r="3" spans="1:7" ht="15.75">
      <c r="A3" s="1019" t="s">
        <v>2376</v>
      </c>
      <c r="B3" s="935" t="s">
        <v>2375</v>
      </c>
    </row>
    <row r="5" spans="1:7" ht="348.75" customHeight="1">
      <c r="A5" s="936"/>
      <c r="B5" s="942" t="s">
        <v>2364</v>
      </c>
      <c r="C5" s="943"/>
      <c r="D5" s="943"/>
      <c r="E5" s="943"/>
      <c r="F5" s="1080"/>
      <c r="G5" s="941"/>
    </row>
    <row r="6" spans="1:7" ht="255">
      <c r="A6" s="936"/>
      <c r="B6" s="942" t="s">
        <v>2636</v>
      </c>
      <c r="C6" s="943"/>
      <c r="D6" s="943"/>
      <c r="E6" s="943"/>
      <c r="F6" s="1080"/>
      <c r="G6" s="941"/>
    </row>
    <row r="7" spans="1:7">
      <c r="A7" s="936"/>
      <c r="B7" s="937"/>
      <c r="C7" s="938"/>
      <c r="D7" s="938"/>
      <c r="E7" s="939"/>
      <c r="F7" s="1081"/>
      <c r="G7" s="941"/>
    </row>
    <row r="8" spans="1:7">
      <c r="A8" s="1020" t="s">
        <v>1443</v>
      </c>
      <c r="B8" s="1013" t="s">
        <v>2071</v>
      </c>
      <c r="C8" s="1167"/>
      <c r="D8" s="1167"/>
      <c r="E8" s="1167"/>
      <c r="F8" s="1167"/>
      <c r="G8" s="1167"/>
    </row>
    <row r="9" spans="1:7">
      <c r="A9" s="944"/>
      <c r="B9" s="848"/>
      <c r="C9" s="847"/>
      <c r="D9" s="945"/>
      <c r="E9" s="946"/>
      <c r="F9" s="951"/>
      <c r="G9" s="941"/>
    </row>
    <row r="10" spans="1:7" ht="380.25" customHeight="1">
      <c r="A10" s="944"/>
      <c r="B10" s="947" t="s">
        <v>2072</v>
      </c>
      <c r="C10" s="847"/>
      <c r="D10" s="847"/>
      <c r="E10" s="948"/>
      <c r="F10" s="1082"/>
      <c r="G10" s="847"/>
    </row>
    <row r="11" spans="1:7" ht="90">
      <c r="A11" s="1166" t="s">
        <v>1576</v>
      </c>
      <c r="B11" s="848" t="s">
        <v>2076</v>
      </c>
      <c r="C11" s="847"/>
      <c r="D11" s="847"/>
      <c r="E11" s="948"/>
      <c r="F11" s="951"/>
      <c r="G11" s="941"/>
    </row>
    <row r="12" spans="1:7">
      <c r="A12" s="1166"/>
      <c r="B12" s="848" t="s">
        <v>2077</v>
      </c>
      <c r="C12" s="847" t="s">
        <v>13</v>
      </c>
      <c r="D12" s="849">
        <v>3</v>
      </c>
      <c r="E12" s="948"/>
      <c r="F12" s="1081">
        <f>D12*E12</f>
        <v>0</v>
      </c>
      <c r="G12" s="941"/>
    </row>
    <row r="13" spans="1:7">
      <c r="A13" s="944"/>
      <c r="B13" s="848"/>
      <c r="C13" s="847"/>
      <c r="D13" s="945"/>
      <c r="E13" s="946"/>
      <c r="F13" s="951"/>
      <c r="G13" s="941"/>
    </row>
    <row r="14" spans="1:7" ht="75">
      <c r="A14" s="1166" t="s">
        <v>1579</v>
      </c>
      <c r="B14" s="848" t="s">
        <v>2579</v>
      </c>
      <c r="C14" s="847"/>
      <c r="D14" s="847"/>
      <c r="E14" s="948"/>
      <c r="F14" s="951"/>
      <c r="G14" s="941"/>
    </row>
    <row r="15" spans="1:7">
      <c r="A15" s="1166"/>
      <c r="B15" s="848" t="s">
        <v>2580</v>
      </c>
      <c r="C15" s="847" t="s">
        <v>13</v>
      </c>
      <c r="D15" s="847">
        <v>6</v>
      </c>
      <c r="E15" s="949"/>
      <c r="F15" s="1081">
        <f>D15*E15</f>
        <v>0</v>
      </c>
      <c r="G15" s="941"/>
    </row>
    <row r="16" spans="1:7">
      <c r="A16" s="1166"/>
      <c r="B16" s="848" t="s">
        <v>2581</v>
      </c>
      <c r="C16" s="847" t="s">
        <v>13</v>
      </c>
      <c r="D16" s="847">
        <v>3</v>
      </c>
      <c r="E16" s="949"/>
      <c r="F16" s="1081">
        <f>D16*E16</f>
        <v>0</v>
      </c>
      <c r="G16" s="941"/>
    </row>
    <row r="17" spans="1:7">
      <c r="A17" s="944"/>
      <c r="B17" s="848"/>
      <c r="C17" s="847"/>
      <c r="D17" s="945"/>
      <c r="E17" s="946"/>
      <c r="F17" s="951"/>
      <c r="G17" s="941"/>
    </row>
    <row r="18" spans="1:7">
      <c r="A18" s="1026" t="s">
        <v>1443</v>
      </c>
      <c r="B18" s="1027" t="s">
        <v>2078</v>
      </c>
      <c r="C18" s="1028"/>
      <c r="D18" s="1028"/>
      <c r="E18" s="1028"/>
      <c r="F18" s="1083">
        <f>SUM(F11:F17)</f>
        <v>0</v>
      </c>
      <c r="G18" s="952"/>
    </row>
    <row r="19" spans="1:7">
      <c r="A19" s="936"/>
      <c r="B19" s="953"/>
      <c r="C19" s="938"/>
      <c r="D19" s="954"/>
      <c r="E19" s="939"/>
      <c r="F19" s="1081"/>
      <c r="G19" s="941"/>
    </row>
    <row r="20" spans="1:7">
      <c r="A20" s="1021" t="s">
        <v>1459</v>
      </c>
      <c r="B20" s="1015" t="s">
        <v>2079</v>
      </c>
      <c r="C20" s="1015"/>
      <c r="D20" s="1015"/>
      <c r="E20" s="1015"/>
      <c r="F20" s="1084"/>
      <c r="G20" s="952"/>
    </row>
    <row r="21" spans="1:7">
      <c r="A21" s="936"/>
      <c r="B21" s="956"/>
      <c r="C21" s="938"/>
      <c r="D21" s="957"/>
      <c r="E21" s="958"/>
      <c r="F21" s="1081"/>
      <c r="G21" s="941"/>
    </row>
    <row r="22" spans="1:7" ht="409.5">
      <c r="A22" s="936"/>
      <c r="B22" s="959" t="s">
        <v>2080</v>
      </c>
      <c r="C22" s="959"/>
      <c r="D22" s="959"/>
      <c r="E22" s="960"/>
      <c r="F22" s="1085"/>
      <c r="G22" s="941"/>
    </row>
    <row r="23" spans="1:7">
      <c r="A23" s="936"/>
      <c r="B23" s="956"/>
      <c r="C23" s="938"/>
      <c r="D23" s="957"/>
      <c r="E23" s="958"/>
      <c r="F23" s="1081"/>
      <c r="G23" s="941"/>
    </row>
    <row r="24" spans="1:7">
      <c r="A24" s="936"/>
      <c r="B24" s="961" t="s">
        <v>2081</v>
      </c>
      <c r="C24" s="938"/>
      <c r="D24" s="957"/>
      <c r="E24" s="958"/>
      <c r="F24" s="1081"/>
      <c r="G24" s="941"/>
    </row>
    <row r="25" spans="1:7">
      <c r="A25" s="936"/>
      <c r="B25" s="937" t="s">
        <v>2082</v>
      </c>
      <c r="C25" s="938"/>
      <c r="D25" s="962"/>
      <c r="E25" s="958"/>
      <c r="F25" s="1081"/>
      <c r="G25" s="941"/>
    </row>
    <row r="26" spans="1:7" ht="390">
      <c r="A26" s="1162" t="s">
        <v>1600</v>
      </c>
      <c r="B26" s="963" t="s">
        <v>2669</v>
      </c>
      <c r="C26" s="938"/>
      <c r="D26" s="938"/>
      <c r="E26" s="1169"/>
      <c r="F26" s="1081"/>
      <c r="G26" s="964"/>
    </row>
    <row r="27" spans="1:7">
      <c r="A27" s="1162"/>
      <c r="B27" s="965" t="s">
        <v>2083</v>
      </c>
      <c r="C27" s="938"/>
      <c r="D27" s="954"/>
      <c r="E27" s="1169"/>
      <c r="F27" s="1081"/>
      <c r="G27" s="964"/>
    </row>
    <row r="28" spans="1:7" ht="120" customHeight="1">
      <c r="A28" s="936"/>
      <c r="B28" s="963" t="s">
        <v>2494</v>
      </c>
      <c r="C28" s="950"/>
      <c r="D28" s="954">
        <v>1</v>
      </c>
      <c r="E28" s="1169"/>
      <c r="F28" s="1081"/>
      <c r="G28" s="950"/>
    </row>
    <row r="29" spans="1:7" ht="75">
      <c r="A29" s="1022"/>
      <c r="B29" s="963" t="s">
        <v>2495</v>
      </c>
      <c r="C29" s="950"/>
      <c r="D29" s="954">
        <v>1</v>
      </c>
      <c r="E29" s="1169"/>
      <c r="F29" s="1081"/>
      <c r="G29" s="950"/>
    </row>
    <row r="30" spans="1:7" ht="60">
      <c r="A30" s="936"/>
      <c r="B30" s="963" t="s">
        <v>2084</v>
      </c>
      <c r="C30" s="938"/>
      <c r="D30" s="954">
        <v>3</v>
      </c>
      <c r="E30" s="1169"/>
      <c r="F30" s="1081"/>
      <c r="G30" s="964"/>
    </row>
    <row r="31" spans="1:7" ht="60" customHeight="1">
      <c r="A31" s="936"/>
      <c r="B31" s="963" t="s">
        <v>2496</v>
      </c>
      <c r="C31" s="938"/>
      <c r="D31" s="954">
        <v>1</v>
      </c>
      <c r="E31" s="1169"/>
      <c r="F31" s="1081"/>
      <c r="G31" s="964"/>
    </row>
    <row r="32" spans="1:7" ht="34.5" customHeight="1">
      <c r="A32" s="936"/>
      <c r="B32" s="967" t="s">
        <v>2085</v>
      </c>
      <c r="C32" s="938"/>
      <c r="D32" s="954">
        <v>1</v>
      </c>
      <c r="E32" s="1169"/>
      <c r="F32" s="1081"/>
      <c r="G32" s="964"/>
    </row>
    <row r="33" spans="1:7" ht="30">
      <c r="A33" s="936"/>
      <c r="B33" s="967" t="s">
        <v>2086</v>
      </c>
      <c r="C33" s="938"/>
      <c r="D33" s="954">
        <v>1</v>
      </c>
      <c r="E33" s="1169"/>
      <c r="F33" s="1081"/>
      <c r="G33" s="941"/>
    </row>
    <row r="34" spans="1:7">
      <c r="A34" s="936"/>
      <c r="B34" s="967" t="s">
        <v>2087</v>
      </c>
      <c r="C34" s="938"/>
      <c r="D34" s="954">
        <v>3</v>
      </c>
      <c r="E34" s="1169"/>
      <c r="F34" s="1081"/>
      <c r="G34" s="941"/>
    </row>
    <row r="35" spans="1:7" ht="45">
      <c r="A35" s="936"/>
      <c r="B35" s="967" t="s">
        <v>2088</v>
      </c>
      <c r="C35" s="938"/>
      <c r="D35" s="954">
        <v>1</v>
      </c>
      <c r="E35" s="1169"/>
      <c r="F35" s="1081"/>
      <c r="G35" s="941"/>
    </row>
    <row r="36" spans="1:7" ht="75">
      <c r="A36" s="936"/>
      <c r="B36" s="967" t="s">
        <v>2497</v>
      </c>
      <c r="C36" s="938"/>
      <c r="D36" s="954">
        <v>1</v>
      </c>
      <c r="E36" s="1169"/>
      <c r="F36" s="1081"/>
      <c r="G36" s="941"/>
    </row>
    <row r="37" spans="1:7" ht="150" customHeight="1">
      <c r="A37" s="936"/>
      <c r="B37" s="967" t="s">
        <v>2089</v>
      </c>
      <c r="C37" s="938"/>
      <c r="D37" s="954">
        <v>1</v>
      </c>
      <c r="E37" s="1169"/>
      <c r="F37" s="1081"/>
      <c r="G37" s="941"/>
    </row>
    <row r="38" spans="1:7" ht="75">
      <c r="A38" s="936"/>
      <c r="B38" s="967" t="s">
        <v>2520</v>
      </c>
      <c r="C38" s="938"/>
      <c r="D38" s="954">
        <v>1</v>
      </c>
      <c r="E38" s="1169"/>
      <c r="F38" s="1081"/>
      <c r="G38" s="941"/>
    </row>
    <row r="39" spans="1:7" ht="75">
      <c r="A39" s="936"/>
      <c r="B39" s="968" t="s">
        <v>2498</v>
      </c>
      <c r="C39" s="969"/>
      <c r="D39" s="954">
        <v>3</v>
      </c>
      <c r="E39" s="1169"/>
      <c r="F39" s="1081"/>
      <c r="G39" s="941"/>
    </row>
    <row r="40" spans="1:7" ht="75">
      <c r="A40" s="936"/>
      <c r="B40" s="968" t="s">
        <v>2499</v>
      </c>
      <c r="C40" s="969"/>
      <c r="D40" s="954">
        <v>2</v>
      </c>
      <c r="E40" s="1169"/>
      <c r="F40" s="1081"/>
      <c r="G40" s="941"/>
    </row>
    <row r="41" spans="1:7" ht="75">
      <c r="A41" s="936"/>
      <c r="B41" s="968" t="s">
        <v>2500</v>
      </c>
      <c r="C41" s="969"/>
      <c r="D41" s="954">
        <v>1</v>
      </c>
      <c r="E41" s="1169"/>
      <c r="F41" s="1081"/>
      <c r="G41" s="941"/>
    </row>
    <row r="42" spans="1:7" ht="30" customHeight="1">
      <c r="A42" s="936"/>
      <c r="B42" s="968" t="s">
        <v>2090</v>
      </c>
      <c r="C42" s="969"/>
      <c r="D42" s="954">
        <v>1</v>
      </c>
      <c r="E42" s="1169"/>
      <c r="F42" s="1081"/>
      <c r="G42" s="941"/>
    </row>
    <row r="43" spans="1:7" ht="75">
      <c r="A43" s="936"/>
      <c r="B43" s="968" t="s">
        <v>2501</v>
      </c>
      <c r="C43" s="969"/>
      <c r="D43" s="954">
        <v>10</v>
      </c>
      <c r="E43" s="1169"/>
      <c r="F43" s="1081"/>
      <c r="G43" s="941"/>
    </row>
    <row r="44" spans="1:7" ht="75">
      <c r="A44" s="936"/>
      <c r="B44" s="968" t="s">
        <v>2499</v>
      </c>
      <c r="C44" s="969"/>
      <c r="D44" s="954">
        <v>1</v>
      </c>
      <c r="E44" s="1169"/>
      <c r="F44" s="1081"/>
      <c r="G44" s="941"/>
    </row>
    <row r="45" spans="1:7" ht="75">
      <c r="A45" s="936"/>
      <c r="B45" s="968" t="s">
        <v>2502</v>
      </c>
      <c r="C45" s="969"/>
      <c r="D45" s="954">
        <v>1</v>
      </c>
      <c r="E45" s="1169"/>
      <c r="F45" s="1081"/>
      <c r="G45" s="941"/>
    </row>
    <row r="46" spans="1:7" ht="30" customHeight="1">
      <c r="A46" s="936"/>
      <c r="B46" s="968" t="s">
        <v>2091</v>
      </c>
      <c r="C46" s="969"/>
      <c r="D46" s="954">
        <v>1</v>
      </c>
      <c r="E46" s="1169"/>
      <c r="F46" s="1081"/>
      <c r="G46" s="941"/>
    </row>
    <row r="47" spans="1:7" ht="75">
      <c r="A47" s="936"/>
      <c r="B47" s="968" t="s">
        <v>2501</v>
      </c>
      <c r="C47" s="969"/>
      <c r="D47" s="954">
        <v>2</v>
      </c>
      <c r="E47" s="1169"/>
      <c r="F47" s="1081"/>
      <c r="G47" s="941"/>
    </row>
    <row r="48" spans="1:7" ht="75">
      <c r="A48" s="936"/>
      <c r="B48" s="968" t="s">
        <v>2499</v>
      </c>
      <c r="C48" s="969"/>
      <c r="D48" s="954">
        <v>2</v>
      </c>
      <c r="E48" s="1169"/>
      <c r="F48" s="1081"/>
      <c r="G48" s="941"/>
    </row>
    <row r="49" spans="1:7" ht="75">
      <c r="A49" s="936"/>
      <c r="B49" s="968" t="s">
        <v>2503</v>
      </c>
      <c r="C49" s="969"/>
      <c r="D49" s="954">
        <v>1</v>
      </c>
      <c r="E49" s="1169"/>
      <c r="F49" s="1081"/>
      <c r="G49" s="941"/>
    </row>
    <row r="50" spans="1:7" ht="30" customHeight="1">
      <c r="A50" s="936"/>
      <c r="B50" s="968" t="s">
        <v>2092</v>
      </c>
      <c r="C50" s="969"/>
      <c r="D50" s="954">
        <v>1</v>
      </c>
      <c r="E50" s="1169"/>
      <c r="F50" s="1081"/>
      <c r="G50" s="941"/>
    </row>
    <row r="51" spans="1:7" ht="75">
      <c r="A51" s="936"/>
      <c r="B51" s="968" t="s">
        <v>2499</v>
      </c>
      <c r="C51" s="969"/>
      <c r="D51" s="954">
        <v>4</v>
      </c>
      <c r="E51" s="1169"/>
      <c r="F51" s="1081"/>
      <c r="G51" s="941"/>
    </row>
    <row r="52" spans="1:7" ht="165">
      <c r="A52" s="936"/>
      <c r="B52" s="968" t="s">
        <v>2093</v>
      </c>
      <c r="C52" s="969"/>
      <c r="D52" s="954"/>
      <c r="E52" s="1169"/>
      <c r="F52" s="1081"/>
      <c r="G52" s="941"/>
    </row>
    <row r="53" spans="1:7">
      <c r="A53" s="936"/>
      <c r="B53" s="970"/>
      <c r="C53" s="969" t="s">
        <v>2094</v>
      </c>
      <c r="D53" s="954">
        <v>1</v>
      </c>
      <c r="E53" s="958"/>
      <c r="F53" s="1081">
        <f>D53*E53</f>
        <v>0</v>
      </c>
      <c r="G53" s="941"/>
    </row>
    <row r="54" spans="1:7">
      <c r="A54" s="936"/>
      <c r="B54" s="970"/>
      <c r="C54" s="969"/>
      <c r="D54" s="954"/>
      <c r="E54" s="958"/>
      <c r="F54" s="1081"/>
      <c r="G54" s="941"/>
    </row>
    <row r="55" spans="1:7">
      <c r="A55" s="936"/>
      <c r="B55" s="971" t="s">
        <v>2095</v>
      </c>
      <c r="C55" s="938"/>
      <c r="D55" s="957"/>
      <c r="E55" s="958"/>
      <c r="F55" s="1081"/>
      <c r="G55" s="941"/>
    </row>
    <row r="56" spans="1:7">
      <c r="A56" s="936"/>
      <c r="B56" s="972" t="s">
        <v>2082</v>
      </c>
      <c r="C56" s="938"/>
      <c r="D56" s="962"/>
      <c r="E56" s="958"/>
      <c r="F56" s="1081"/>
      <c r="G56" s="941"/>
    </row>
    <row r="57" spans="1:7" ht="300">
      <c r="A57" s="1162" t="s">
        <v>1602</v>
      </c>
      <c r="B57" s="968" t="s">
        <v>2653</v>
      </c>
      <c r="C57" s="938"/>
      <c r="D57" s="962"/>
      <c r="E57" s="958"/>
      <c r="F57" s="1081"/>
      <c r="G57" s="941"/>
    </row>
    <row r="58" spans="1:7">
      <c r="A58" s="1162"/>
      <c r="B58" s="959" t="s">
        <v>2083</v>
      </c>
      <c r="C58" s="938"/>
      <c r="D58" s="954"/>
      <c r="E58" s="958"/>
      <c r="F58" s="1081"/>
      <c r="G58" s="941"/>
    </row>
    <row r="59" spans="1:7" ht="90">
      <c r="A59" s="936"/>
      <c r="B59" s="973" t="s">
        <v>2096</v>
      </c>
      <c r="C59" s="938"/>
      <c r="D59" s="954">
        <v>1</v>
      </c>
      <c r="E59" s="1169"/>
      <c r="F59" s="1081"/>
      <c r="G59" s="941"/>
    </row>
    <row r="60" spans="1:7" ht="60" customHeight="1">
      <c r="A60" s="936"/>
      <c r="B60" s="968" t="s">
        <v>2504</v>
      </c>
      <c r="C60" s="938"/>
      <c r="D60" s="954">
        <v>1</v>
      </c>
      <c r="E60" s="1169"/>
      <c r="F60" s="1081"/>
      <c r="G60" s="941"/>
    </row>
    <row r="61" spans="1:7" ht="45">
      <c r="A61" s="936"/>
      <c r="B61" s="967" t="s">
        <v>2097</v>
      </c>
      <c r="C61" s="938"/>
      <c r="D61" s="954">
        <v>1</v>
      </c>
      <c r="E61" s="1169"/>
      <c r="F61" s="1081"/>
      <c r="G61" s="941"/>
    </row>
    <row r="62" spans="1:7" ht="75">
      <c r="A62" s="936"/>
      <c r="B62" s="968" t="s">
        <v>2500</v>
      </c>
      <c r="C62" s="938"/>
      <c r="D62" s="954">
        <v>1</v>
      </c>
      <c r="E62" s="1169"/>
      <c r="F62" s="1081"/>
      <c r="G62" s="941"/>
    </row>
    <row r="63" spans="1:7" ht="75">
      <c r="A63" s="936"/>
      <c r="B63" s="968" t="s">
        <v>2500</v>
      </c>
      <c r="C63" s="969"/>
      <c r="D63" s="954">
        <v>1</v>
      </c>
      <c r="E63" s="1169"/>
      <c r="F63" s="1081"/>
      <c r="G63" s="941"/>
    </row>
    <row r="64" spans="1:7" ht="30" customHeight="1">
      <c r="A64" s="936"/>
      <c r="B64" s="968" t="s">
        <v>2090</v>
      </c>
      <c r="C64" s="969"/>
      <c r="D64" s="954">
        <v>1</v>
      </c>
      <c r="E64" s="1169"/>
      <c r="F64" s="1081"/>
      <c r="G64" s="941"/>
    </row>
    <row r="65" spans="1:7" ht="75">
      <c r="A65" s="936"/>
      <c r="B65" s="968" t="s">
        <v>2505</v>
      </c>
      <c r="C65" s="969"/>
      <c r="D65" s="954">
        <v>3</v>
      </c>
      <c r="E65" s="1169"/>
      <c r="F65" s="1081"/>
      <c r="G65" s="941"/>
    </row>
    <row r="66" spans="1:7" ht="75">
      <c r="A66" s="936"/>
      <c r="B66" s="968" t="s">
        <v>2506</v>
      </c>
      <c r="C66" s="969"/>
      <c r="D66" s="954">
        <v>3</v>
      </c>
      <c r="E66" s="1169"/>
      <c r="F66" s="1081"/>
      <c r="G66" s="941"/>
    </row>
    <row r="67" spans="1:7" ht="165">
      <c r="A67" s="936"/>
      <c r="B67" s="968" t="s">
        <v>2093</v>
      </c>
      <c r="C67" s="969"/>
      <c r="D67" s="954"/>
      <c r="E67" s="1169"/>
      <c r="F67" s="1081"/>
      <c r="G67" s="941"/>
    </row>
    <row r="68" spans="1:7">
      <c r="A68" s="936"/>
      <c r="B68" s="950"/>
      <c r="C68" s="969" t="s">
        <v>2094</v>
      </c>
      <c r="D68" s="954">
        <v>1</v>
      </c>
      <c r="E68" s="958"/>
      <c r="F68" s="1081">
        <f>D68*E68</f>
        <v>0</v>
      </c>
      <c r="G68" s="941"/>
    </row>
    <row r="69" spans="1:7">
      <c r="A69" s="936"/>
      <c r="B69" s="950"/>
      <c r="C69" s="938"/>
      <c r="D69" s="954"/>
      <c r="E69" s="958"/>
      <c r="F69" s="1081"/>
      <c r="G69" s="941"/>
    </row>
    <row r="70" spans="1:7">
      <c r="A70" s="936"/>
      <c r="B70" s="971" t="s">
        <v>2098</v>
      </c>
      <c r="C70" s="938"/>
      <c r="D70" s="957"/>
      <c r="E70" s="958"/>
      <c r="F70" s="1081"/>
      <c r="G70" s="941"/>
    </row>
    <row r="71" spans="1:7">
      <c r="A71" s="936"/>
      <c r="B71" s="972" t="s">
        <v>2082</v>
      </c>
      <c r="C71" s="938"/>
      <c r="D71" s="962"/>
      <c r="E71" s="958"/>
      <c r="F71" s="1081"/>
      <c r="G71" s="941"/>
    </row>
    <row r="72" spans="1:7" ht="285">
      <c r="A72" s="1162" t="s">
        <v>1604</v>
      </c>
      <c r="B72" s="968" t="s">
        <v>2670</v>
      </c>
      <c r="C72" s="938"/>
      <c r="D72" s="962"/>
      <c r="E72" s="958"/>
      <c r="F72" s="1081"/>
      <c r="G72" s="941"/>
    </row>
    <row r="73" spans="1:7">
      <c r="A73" s="1162"/>
      <c r="B73" s="974" t="s">
        <v>2083</v>
      </c>
      <c r="C73" s="938"/>
      <c r="D73" s="954"/>
      <c r="E73" s="958"/>
      <c r="F73" s="1081"/>
      <c r="G73" s="941"/>
    </row>
    <row r="74" spans="1:7" ht="90">
      <c r="A74" s="936"/>
      <c r="B74" s="973" t="s">
        <v>2096</v>
      </c>
      <c r="C74" s="938"/>
      <c r="D74" s="954">
        <v>1</v>
      </c>
      <c r="E74" s="1169"/>
      <c r="F74" s="1081"/>
      <c r="G74" s="941"/>
    </row>
    <row r="75" spans="1:7" ht="60" customHeight="1">
      <c r="A75" s="936"/>
      <c r="B75" s="968" t="s">
        <v>2504</v>
      </c>
      <c r="C75" s="938"/>
      <c r="D75" s="954">
        <v>1</v>
      </c>
      <c r="E75" s="1169"/>
      <c r="F75" s="1081"/>
      <c r="G75" s="941"/>
    </row>
    <row r="76" spans="1:7" ht="45">
      <c r="A76" s="936"/>
      <c r="B76" s="967" t="s">
        <v>2097</v>
      </c>
      <c r="C76" s="938"/>
      <c r="D76" s="954">
        <v>1</v>
      </c>
      <c r="E76" s="1169"/>
      <c r="F76" s="1081"/>
      <c r="G76" s="941"/>
    </row>
    <row r="77" spans="1:7" ht="75">
      <c r="A77" s="936"/>
      <c r="B77" s="968" t="s">
        <v>2500</v>
      </c>
      <c r="C77" s="938"/>
      <c r="D77" s="954">
        <v>1</v>
      </c>
      <c r="E77" s="1169"/>
      <c r="F77" s="1081"/>
      <c r="G77" s="941"/>
    </row>
    <row r="78" spans="1:7" ht="75">
      <c r="A78" s="936"/>
      <c r="B78" s="968" t="s">
        <v>2500</v>
      </c>
      <c r="C78" s="969"/>
      <c r="D78" s="954">
        <v>1</v>
      </c>
      <c r="E78" s="1169"/>
      <c r="F78" s="1081"/>
      <c r="G78" s="941"/>
    </row>
    <row r="79" spans="1:7" ht="30" customHeight="1">
      <c r="A79" s="936"/>
      <c r="B79" s="968" t="s">
        <v>2090</v>
      </c>
      <c r="C79" s="969"/>
      <c r="D79" s="954">
        <v>1</v>
      </c>
      <c r="E79" s="1169"/>
      <c r="F79" s="1081"/>
      <c r="G79" s="941"/>
    </row>
    <row r="80" spans="1:7" ht="75">
      <c r="A80" s="936"/>
      <c r="B80" s="968" t="s">
        <v>2501</v>
      </c>
      <c r="C80" s="969"/>
      <c r="D80" s="954">
        <v>10</v>
      </c>
      <c r="E80" s="1169"/>
      <c r="F80" s="1081"/>
      <c r="G80" s="941"/>
    </row>
    <row r="81" spans="1:7" ht="75">
      <c r="A81" s="936"/>
      <c r="B81" s="968" t="s">
        <v>2499</v>
      </c>
      <c r="C81" s="969"/>
      <c r="D81" s="954">
        <v>1</v>
      </c>
      <c r="E81" s="1169"/>
      <c r="F81" s="1081"/>
      <c r="G81" s="941"/>
    </row>
    <row r="82" spans="1:7" ht="75">
      <c r="A82" s="936"/>
      <c r="B82" s="968" t="s">
        <v>2502</v>
      </c>
      <c r="C82" s="969"/>
      <c r="D82" s="954">
        <v>1</v>
      </c>
      <c r="E82" s="1169"/>
      <c r="F82" s="1081"/>
      <c r="G82" s="941"/>
    </row>
    <row r="83" spans="1:7" ht="30" customHeight="1">
      <c r="A83" s="936"/>
      <c r="B83" s="968" t="s">
        <v>2091</v>
      </c>
      <c r="C83" s="969"/>
      <c r="D83" s="954">
        <v>1</v>
      </c>
      <c r="E83" s="1169"/>
      <c r="F83" s="1081"/>
      <c r="G83" s="941"/>
    </row>
    <row r="84" spans="1:7" ht="75">
      <c r="A84" s="936"/>
      <c r="B84" s="968" t="s">
        <v>2507</v>
      </c>
      <c r="C84" s="969"/>
      <c r="D84" s="954">
        <v>1</v>
      </c>
      <c r="E84" s="1169"/>
      <c r="F84" s="1081"/>
      <c r="G84" s="941"/>
    </row>
    <row r="85" spans="1:7" ht="75">
      <c r="A85" s="936"/>
      <c r="B85" s="968" t="s">
        <v>2501</v>
      </c>
      <c r="C85" s="969"/>
      <c r="D85" s="954">
        <v>4</v>
      </c>
      <c r="E85" s="1169"/>
      <c r="F85" s="1081"/>
      <c r="G85" s="941"/>
    </row>
    <row r="86" spans="1:7" ht="75">
      <c r="A86" s="936"/>
      <c r="B86" s="968" t="s">
        <v>2499</v>
      </c>
      <c r="C86" s="969"/>
      <c r="D86" s="954">
        <v>2</v>
      </c>
      <c r="E86" s="1169"/>
      <c r="F86" s="1081"/>
      <c r="G86" s="941"/>
    </row>
    <row r="87" spans="1:7" ht="75">
      <c r="A87" s="936"/>
      <c r="B87" s="968" t="s">
        <v>2503</v>
      </c>
      <c r="C87" s="969"/>
      <c r="D87" s="954">
        <v>1</v>
      </c>
      <c r="E87" s="1169"/>
      <c r="F87" s="1081"/>
      <c r="G87" s="941"/>
    </row>
    <row r="88" spans="1:7" ht="30" customHeight="1">
      <c r="A88" s="936"/>
      <c r="B88" s="968" t="s">
        <v>2092</v>
      </c>
      <c r="C88" s="969"/>
      <c r="D88" s="954">
        <v>1</v>
      </c>
      <c r="E88" s="1169"/>
      <c r="F88" s="1081"/>
      <c r="G88" s="941"/>
    </row>
    <row r="89" spans="1:7" ht="75">
      <c r="A89" s="936"/>
      <c r="B89" s="968" t="s">
        <v>2499</v>
      </c>
      <c r="C89" s="969"/>
      <c r="D89" s="954">
        <v>3</v>
      </c>
      <c r="E89" s="1169"/>
      <c r="F89" s="1081"/>
      <c r="G89" s="941"/>
    </row>
    <row r="90" spans="1:7" ht="165">
      <c r="A90" s="936"/>
      <c r="B90" s="968" t="s">
        <v>2093</v>
      </c>
      <c r="C90" s="969"/>
      <c r="D90" s="954"/>
      <c r="E90" s="1169"/>
      <c r="F90" s="1081"/>
      <c r="G90" s="941"/>
    </row>
    <row r="91" spans="1:7">
      <c r="A91" s="936"/>
      <c r="B91" s="950"/>
      <c r="C91" s="969" t="s">
        <v>2094</v>
      </c>
      <c r="D91" s="954">
        <v>1</v>
      </c>
      <c r="E91" s="958"/>
      <c r="F91" s="1081">
        <f>D91*E91</f>
        <v>0</v>
      </c>
      <c r="G91" s="941"/>
    </row>
    <row r="92" spans="1:7">
      <c r="A92" s="936"/>
      <c r="B92" s="950"/>
      <c r="C92" s="938"/>
      <c r="D92" s="954"/>
      <c r="E92" s="958"/>
      <c r="F92" s="1081"/>
      <c r="G92" s="941"/>
    </row>
    <row r="93" spans="1:7">
      <c r="A93" s="936"/>
      <c r="B93" s="971" t="s">
        <v>2099</v>
      </c>
      <c r="C93" s="938"/>
      <c r="D93" s="957"/>
      <c r="E93" s="958"/>
      <c r="F93" s="1081"/>
      <c r="G93" s="941"/>
    </row>
    <row r="94" spans="1:7">
      <c r="A94" s="936"/>
      <c r="B94" s="972" t="s">
        <v>2082</v>
      </c>
      <c r="C94" s="938"/>
      <c r="D94" s="962"/>
      <c r="E94" s="958"/>
      <c r="F94" s="1081"/>
      <c r="G94" s="941"/>
    </row>
    <row r="95" spans="1:7" ht="241.5" customHeight="1">
      <c r="A95" s="1162" t="s">
        <v>1606</v>
      </c>
      <c r="B95" s="968" t="s">
        <v>2654</v>
      </c>
      <c r="C95" s="938"/>
      <c r="D95" s="962"/>
      <c r="E95" s="958"/>
      <c r="F95" s="1081"/>
      <c r="G95" s="941"/>
    </row>
    <row r="96" spans="1:7">
      <c r="A96" s="1162"/>
      <c r="B96" s="974" t="s">
        <v>2083</v>
      </c>
      <c r="C96" s="938"/>
      <c r="D96" s="954"/>
      <c r="E96" s="958"/>
      <c r="F96" s="1081"/>
      <c r="G96" s="941"/>
    </row>
    <row r="97" spans="1:7" ht="90">
      <c r="A97" s="936"/>
      <c r="B97" s="973" t="s">
        <v>2096</v>
      </c>
      <c r="C97" s="938"/>
      <c r="D97" s="954">
        <v>1</v>
      </c>
      <c r="E97" s="1169"/>
      <c r="F97" s="1081"/>
      <c r="G97" s="941"/>
    </row>
    <row r="98" spans="1:7" ht="60" customHeight="1">
      <c r="A98" s="936"/>
      <c r="B98" s="968" t="s">
        <v>2504</v>
      </c>
      <c r="C98" s="938"/>
      <c r="D98" s="954">
        <v>1</v>
      </c>
      <c r="E98" s="1169"/>
      <c r="F98" s="1081"/>
      <c r="G98" s="941"/>
    </row>
    <row r="99" spans="1:7" ht="45">
      <c r="A99" s="936"/>
      <c r="B99" s="967" t="s">
        <v>2097</v>
      </c>
      <c r="C99" s="938"/>
      <c r="D99" s="954">
        <v>1</v>
      </c>
      <c r="E99" s="1169"/>
      <c r="F99" s="1081"/>
      <c r="G99" s="941"/>
    </row>
    <row r="100" spans="1:7" ht="75">
      <c r="A100" s="936"/>
      <c r="B100" s="968" t="s">
        <v>2500</v>
      </c>
      <c r="C100" s="938"/>
      <c r="D100" s="954">
        <v>1</v>
      </c>
      <c r="E100" s="1169"/>
      <c r="F100" s="1081"/>
      <c r="G100" s="941"/>
    </row>
    <row r="101" spans="1:7" ht="75">
      <c r="A101" s="936"/>
      <c r="B101" s="968" t="s">
        <v>2501</v>
      </c>
      <c r="C101" s="969"/>
      <c r="D101" s="954">
        <v>3</v>
      </c>
      <c r="E101" s="1169"/>
      <c r="F101" s="1081"/>
      <c r="G101" s="941"/>
    </row>
    <row r="102" spans="1:7" ht="75">
      <c r="A102" s="936"/>
      <c r="B102" s="968" t="s">
        <v>2500</v>
      </c>
      <c r="C102" s="969"/>
      <c r="D102" s="954">
        <v>1</v>
      </c>
      <c r="E102" s="1169"/>
      <c r="F102" s="1081"/>
      <c r="G102" s="941"/>
    </row>
    <row r="103" spans="1:7" ht="30" customHeight="1">
      <c r="A103" s="936"/>
      <c r="B103" s="968" t="s">
        <v>2090</v>
      </c>
      <c r="C103" s="969"/>
      <c r="D103" s="954">
        <v>1</v>
      </c>
      <c r="E103" s="1169"/>
      <c r="F103" s="1081"/>
      <c r="G103" s="941"/>
    </row>
    <row r="104" spans="1:7" ht="75">
      <c r="A104" s="936"/>
      <c r="B104" s="968" t="s">
        <v>2505</v>
      </c>
      <c r="C104" s="969"/>
      <c r="D104" s="954">
        <v>9</v>
      </c>
      <c r="E104" s="1169"/>
      <c r="F104" s="1081"/>
      <c r="G104" s="941"/>
    </row>
    <row r="105" spans="1:7" ht="75">
      <c r="A105" s="936"/>
      <c r="B105" s="968" t="s">
        <v>2499</v>
      </c>
      <c r="C105" s="969"/>
      <c r="D105" s="954">
        <v>1</v>
      </c>
      <c r="E105" s="1169"/>
      <c r="F105" s="1081"/>
      <c r="G105" s="941"/>
    </row>
    <row r="106" spans="1:7" ht="75">
      <c r="A106" s="936"/>
      <c r="B106" s="963" t="s">
        <v>2503</v>
      </c>
      <c r="C106" s="969"/>
      <c r="D106" s="954">
        <v>1</v>
      </c>
      <c r="E106" s="1169"/>
      <c r="F106" s="1081"/>
      <c r="G106" s="941"/>
    </row>
    <row r="107" spans="1:7" ht="30" customHeight="1">
      <c r="A107" s="936"/>
      <c r="B107" s="963" t="s">
        <v>2092</v>
      </c>
      <c r="C107" s="969"/>
      <c r="D107" s="954">
        <v>1</v>
      </c>
      <c r="E107" s="1169"/>
      <c r="F107" s="1081"/>
      <c r="G107" s="941"/>
    </row>
    <row r="108" spans="1:7" ht="75">
      <c r="A108" s="936"/>
      <c r="B108" s="963" t="s">
        <v>2499</v>
      </c>
      <c r="C108" s="969"/>
      <c r="D108" s="954">
        <v>3</v>
      </c>
      <c r="E108" s="1169"/>
      <c r="F108" s="1081"/>
      <c r="G108" s="941"/>
    </row>
    <row r="109" spans="1:7" ht="165">
      <c r="A109" s="936"/>
      <c r="B109" s="963" t="s">
        <v>2093</v>
      </c>
      <c r="C109" s="969"/>
      <c r="D109" s="954"/>
      <c r="E109" s="1169"/>
      <c r="F109" s="1081"/>
      <c r="G109" s="941"/>
    </row>
    <row r="110" spans="1:7">
      <c r="A110" s="936"/>
      <c r="B110" s="950"/>
      <c r="C110" s="969" t="s">
        <v>2094</v>
      </c>
      <c r="D110" s="954">
        <v>1</v>
      </c>
      <c r="E110" s="958"/>
      <c r="F110" s="1081">
        <f>D110*E110</f>
        <v>0</v>
      </c>
      <c r="G110" s="941"/>
    </row>
    <row r="111" spans="1:7">
      <c r="A111" s="936"/>
      <c r="B111" s="965"/>
      <c r="C111" s="938"/>
      <c r="D111" s="954"/>
      <c r="E111" s="958"/>
      <c r="F111" s="1081"/>
      <c r="G111" s="941"/>
    </row>
    <row r="112" spans="1:7">
      <c r="A112" s="1026" t="s">
        <v>1459</v>
      </c>
      <c r="B112" s="1027" t="s">
        <v>2100</v>
      </c>
      <c r="C112" s="1028"/>
      <c r="D112" s="1028"/>
      <c r="E112" s="1028"/>
      <c r="F112" s="1083">
        <f>SUM(F53:F110)</f>
        <v>0</v>
      </c>
      <c r="G112" s="952"/>
    </row>
    <row r="113" spans="1:7">
      <c r="A113" s="936"/>
      <c r="B113" s="953"/>
      <c r="C113" s="938"/>
      <c r="D113" s="954"/>
      <c r="E113" s="939"/>
      <c r="F113" s="1081"/>
      <c r="G113" s="941"/>
    </row>
    <row r="114" spans="1:7">
      <c r="A114" s="1021" t="s">
        <v>1461</v>
      </c>
      <c r="B114" s="1015" t="s">
        <v>2101</v>
      </c>
      <c r="C114" s="1015"/>
      <c r="D114" s="1015"/>
      <c r="E114" s="1015"/>
      <c r="F114" s="1084"/>
      <c r="G114" s="952"/>
    </row>
    <row r="115" spans="1:7">
      <c r="A115" s="936"/>
      <c r="B115" s="956"/>
      <c r="C115" s="938"/>
      <c r="D115" s="957"/>
      <c r="E115" s="958"/>
      <c r="F115" s="1081"/>
      <c r="G115" s="941"/>
    </row>
    <row r="116" spans="1:7" ht="285">
      <c r="A116" s="936"/>
      <c r="B116" s="959" t="s">
        <v>2102</v>
      </c>
      <c r="C116" s="959"/>
      <c r="D116" s="959"/>
      <c r="E116" s="960"/>
      <c r="F116" s="1085"/>
      <c r="G116" s="941"/>
    </row>
    <row r="117" spans="1:7">
      <c r="A117" s="936"/>
      <c r="B117" s="956"/>
      <c r="C117" s="938"/>
      <c r="D117" s="957"/>
      <c r="E117" s="958"/>
      <c r="F117" s="1081"/>
      <c r="G117" s="941"/>
    </row>
    <row r="118" spans="1:7">
      <c r="A118" s="936"/>
      <c r="B118" s="961" t="s">
        <v>2103</v>
      </c>
      <c r="C118" s="938"/>
      <c r="D118" s="957"/>
      <c r="E118" s="958"/>
      <c r="F118" s="1081"/>
      <c r="G118" s="941"/>
    </row>
    <row r="119" spans="1:7">
      <c r="A119" s="936"/>
      <c r="B119" s="975"/>
      <c r="C119" s="938"/>
      <c r="D119" s="962"/>
      <c r="E119" s="958"/>
      <c r="F119" s="1081"/>
      <c r="G119" s="941"/>
    </row>
    <row r="120" spans="1:7">
      <c r="A120" s="1162" t="s">
        <v>1640</v>
      </c>
      <c r="B120" s="956" t="s">
        <v>2104</v>
      </c>
      <c r="C120" s="938"/>
      <c r="D120" s="962"/>
      <c r="E120" s="958"/>
      <c r="F120" s="1081"/>
      <c r="G120" s="941"/>
    </row>
    <row r="121" spans="1:7">
      <c r="A121" s="1162"/>
      <c r="B121" s="959" t="s">
        <v>2105</v>
      </c>
      <c r="C121" s="938" t="s">
        <v>1125</v>
      </c>
      <c r="D121" s="954">
        <v>100</v>
      </c>
      <c r="E121" s="958"/>
      <c r="F121" s="1081">
        <f>D121*E121</f>
        <v>0</v>
      </c>
      <c r="G121" s="941"/>
    </row>
    <row r="122" spans="1:7">
      <c r="A122" s="936"/>
      <c r="B122" s="959"/>
      <c r="C122" s="938"/>
      <c r="D122" s="954"/>
      <c r="E122" s="958"/>
      <c r="F122" s="1081"/>
      <c r="G122" s="941"/>
    </row>
    <row r="123" spans="1:7">
      <c r="A123" s="1161" t="s">
        <v>1643</v>
      </c>
      <c r="B123" s="956" t="s">
        <v>2106</v>
      </c>
      <c r="C123" s="976"/>
      <c r="D123" s="976"/>
      <c r="E123" s="958"/>
      <c r="F123" s="1081"/>
      <c r="G123" s="941"/>
    </row>
    <row r="124" spans="1:7">
      <c r="A124" s="1162"/>
      <c r="B124" s="959" t="s">
        <v>2105</v>
      </c>
      <c r="C124" s="977" t="s">
        <v>1125</v>
      </c>
      <c r="D124" s="954">
        <v>60</v>
      </c>
      <c r="E124" s="958"/>
      <c r="F124" s="1081">
        <f>D124*E124</f>
        <v>0</v>
      </c>
      <c r="G124" s="941"/>
    </row>
    <row r="125" spans="1:7">
      <c r="A125" s="936"/>
      <c r="B125" s="959"/>
      <c r="C125" s="938"/>
      <c r="D125" s="954"/>
      <c r="E125" s="958"/>
      <c r="F125" s="1081"/>
      <c r="G125" s="941"/>
    </row>
    <row r="126" spans="1:7">
      <c r="A126" s="1161" t="s">
        <v>1645</v>
      </c>
      <c r="B126" s="956" t="s">
        <v>2107</v>
      </c>
      <c r="C126" s="976"/>
      <c r="D126" s="976"/>
      <c r="E126" s="958"/>
      <c r="F126" s="1081"/>
      <c r="G126" s="941"/>
    </row>
    <row r="127" spans="1:7">
      <c r="A127" s="1162"/>
      <c r="B127" s="959" t="s">
        <v>2105</v>
      </c>
      <c r="C127" s="977" t="s">
        <v>1125</v>
      </c>
      <c r="D127" s="954">
        <v>30</v>
      </c>
      <c r="E127" s="958"/>
      <c r="F127" s="1081">
        <f>D127*E127</f>
        <v>0</v>
      </c>
      <c r="G127" s="941"/>
    </row>
    <row r="128" spans="1:7">
      <c r="A128" s="936"/>
      <c r="B128" s="959"/>
      <c r="C128" s="938"/>
      <c r="D128" s="954"/>
      <c r="E128" s="958"/>
      <c r="F128" s="1081"/>
      <c r="G128" s="941"/>
    </row>
    <row r="129" spans="1:7">
      <c r="A129" s="1161" t="s">
        <v>1650</v>
      </c>
      <c r="B129" s="956" t="s">
        <v>2108</v>
      </c>
      <c r="C129" s="976"/>
      <c r="D129" s="976"/>
      <c r="E129" s="958"/>
      <c r="F129" s="1081"/>
      <c r="G129" s="941"/>
    </row>
    <row r="130" spans="1:7">
      <c r="A130" s="1162"/>
      <c r="B130" s="959" t="s">
        <v>2105</v>
      </c>
      <c r="C130" s="977" t="s">
        <v>1125</v>
      </c>
      <c r="D130" s="954">
        <v>800</v>
      </c>
      <c r="E130" s="958"/>
      <c r="F130" s="1081">
        <f>D130*E130</f>
        <v>0</v>
      </c>
      <c r="G130" s="941"/>
    </row>
    <row r="131" spans="1:7">
      <c r="A131" s="936"/>
      <c r="B131" s="959"/>
      <c r="C131" s="938"/>
      <c r="D131" s="954"/>
      <c r="E131" s="958"/>
      <c r="F131" s="1081"/>
      <c r="G131" s="941"/>
    </row>
    <row r="132" spans="1:7">
      <c r="A132" s="1161" t="s">
        <v>1652</v>
      </c>
      <c r="B132" s="956" t="s">
        <v>2109</v>
      </c>
      <c r="C132" s="976"/>
      <c r="D132" s="976"/>
      <c r="E132" s="958"/>
      <c r="F132" s="1081"/>
      <c r="G132" s="941"/>
    </row>
    <row r="133" spans="1:7">
      <c r="A133" s="1162"/>
      <c r="B133" s="959" t="s">
        <v>2105</v>
      </c>
      <c r="C133" s="977" t="s">
        <v>1125</v>
      </c>
      <c r="D133" s="954">
        <v>900</v>
      </c>
      <c r="E133" s="958"/>
      <c r="F133" s="1081">
        <f>D133*E133</f>
        <v>0</v>
      </c>
      <c r="G133" s="941"/>
    </row>
    <row r="134" spans="1:7">
      <c r="A134" s="936"/>
      <c r="B134" s="959"/>
      <c r="C134" s="938"/>
      <c r="D134" s="954"/>
      <c r="E134" s="958"/>
      <c r="F134" s="1081"/>
      <c r="G134" s="941"/>
    </row>
    <row r="135" spans="1:7">
      <c r="A135" s="1161" t="s">
        <v>1654</v>
      </c>
      <c r="B135" s="956" t="s">
        <v>2110</v>
      </c>
      <c r="C135" s="976"/>
      <c r="D135" s="976"/>
      <c r="E135" s="958"/>
      <c r="F135" s="1081"/>
      <c r="G135" s="941"/>
    </row>
    <row r="136" spans="1:7">
      <c r="A136" s="1162"/>
      <c r="B136" s="959" t="s">
        <v>2105</v>
      </c>
      <c r="C136" s="977" t="s">
        <v>1125</v>
      </c>
      <c r="D136" s="954">
        <v>100</v>
      </c>
      <c r="E136" s="958"/>
      <c r="F136" s="1081">
        <f>D136*E136</f>
        <v>0</v>
      </c>
      <c r="G136" s="941"/>
    </row>
    <row r="137" spans="1:7">
      <c r="A137" s="936"/>
      <c r="B137" s="959"/>
      <c r="C137" s="938"/>
      <c r="D137" s="954"/>
      <c r="E137" s="958"/>
      <c r="F137" s="1081"/>
      <c r="G137" s="941"/>
    </row>
    <row r="138" spans="1:7">
      <c r="A138" s="1161" t="s">
        <v>1656</v>
      </c>
      <c r="B138" s="956" t="s">
        <v>2111</v>
      </c>
      <c r="C138" s="976"/>
      <c r="D138" s="976"/>
      <c r="E138" s="958"/>
      <c r="F138" s="1081"/>
      <c r="G138" s="941"/>
    </row>
    <row r="139" spans="1:7">
      <c r="A139" s="1162"/>
      <c r="B139" s="959" t="s">
        <v>2105</v>
      </c>
      <c r="C139" s="977" t="s">
        <v>1125</v>
      </c>
      <c r="D139" s="954">
        <v>100</v>
      </c>
      <c r="E139" s="958"/>
      <c r="F139" s="1081">
        <f>D139*E139</f>
        <v>0</v>
      </c>
      <c r="G139" s="941"/>
    </row>
    <row r="140" spans="1:7">
      <c r="A140" s="936"/>
      <c r="B140" s="959"/>
      <c r="C140" s="938"/>
      <c r="D140" s="954"/>
      <c r="E140" s="958"/>
      <c r="F140" s="1081"/>
      <c r="G140" s="941"/>
    </row>
    <row r="141" spans="1:7">
      <c r="A141" s="1161" t="s">
        <v>1658</v>
      </c>
      <c r="B141" s="956" t="s">
        <v>2112</v>
      </c>
      <c r="C141" s="976"/>
      <c r="D141" s="976"/>
      <c r="E141" s="958"/>
      <c r="F141" s="1081"/>
      <c r="G141" s="941"/>
    </row>
    <row r="142" spans="1:7">
      <c r="A142" s="1162"/>
      <c r="B142" s="959" t="s">
        <v>2105</v>
      </c>
      <c r="C142" s="977" t="s">
        <v>1125</v>
      </c>
      <c r="D142" s="954">
        <v>50</v>
      </c>
      <c r="E142" s="958"/>
      <c r="F142" s="1081">
        <f>D142*E142</f>
        <v>0</v>
      </c>
      <c r="G142" s="941"/>
    </row>
    <row r="143" spans="1:7">
      <c r="A143" s="936"/>
      <c r="B143" s="959"/>
      <c r="C143" s="977"/>
      <c r="D143" s="954"/>
      <c r="E143" s="958"/>
      <c r="F143" s="1081"/>
      <c r="G143" s="941"/>
    </row>
    <row r="144" spans="1:7">
      <c r="A144" s="1161" t="s">
        <v>1660</v>
      </c>
      <c r="B144" s="956" t="s">
        <v>2113</v>
      </c>
      <c r="C144" s="976"/>
      <c r="D144" s="976"/>
      <c r="E144" s="958"/>
      <c r="F144" s="1081"/>
      <c r="G144" s="941"/>
    </row>
    <row r="145" spans="1:7">
      <c r="A145" s="1162"/>
      <c r="B145" s="959" t="s">
        <v>2105</v>
      </c>
      <c r="C145" s="977" t="s">
        <v>1125</v>
      </c>
      <c r="D145" s="954">
        <v>50</v>
      </c>
      <c r="E145" s="958"/>
      <c r="F145" s="1081">
        <f>D145*E145</f>
        <v>0</v>
      </c>
      <c r="G145" s="941"/>
    </row>
    <row r="146" spans="1:7">
      <c r="A146" s="936"/>
      <c r="B146" s="959"/>
      <c r="C146" s="938"/>
      <c r="D146" s="954"/>
      <c r="E146" s="958"/>
      <c r="F146" s="1081"/>
      <c r="G146" s="941"/>
    </row>
    <row r="147" spans="1:7">
      <c r="A147" s="1161" t="s">
        <v>1663</v>
      </c>
      <c r="B147" s="956" t="s">
        <v>2114</v>
      </c>
      <c r="C147" s="976"/>
      <c r="D147" s="976"/>
      <c r="E147" s="958"/>
      <c r="F147" s="1081"/>
      <c r="G147" s="941"/>
    </row>
    <row r="148" spans="1:7">
      <c r="A148" s="1162"/>
      <c r="B148" s="959" t="s">
        <v>2105</v>
      </c>
      <c r="C148" s="977" t="s">
        <v>1125</v>
      </c>
      <c r="D148" s="954">
        <v>80</v>
      </c>
      <c r="E148" s="958"/>
      <c r="F148" s="1081">
        <f>D148*E148</f>
        <v>0</v>
      </c>
      <c r="G148" s="941"/>
    </row>
    <row r="149" spans="1:7">
      <c r="A149" s="936"/>
      <c r="B149" s="959"/>
      <c r="C149" s="938"/>
      <c r="D149" s="954"/>
      <c r="E149" s="958"/>
      <c r="F149" s="1081"/>
      <c r="G149" s="941"/>
    </row>
    <row r="150" spans="1:7">
      <c r="A150" s="1161" t="s">
        <v>1665</v>
      </c>
      <c r="B150" s="956" t="s">
        <v>2115</v>
      </c>
      <c r="C150" s="976"/>
      <c r="D150" s="976"/>
      <c r="E150" s="958"/>
      <c r="F150" s="1081"/>
      <c r="G150" s="941"/>
    </row>
    <row r="151" spans="1:7">
      <c r="A151" s="1162"/>
      <c r="B151" s="959" t="s">
        <v>2105</v>
      </c>
      <c r="C151" s="977" t="s">
        <v>1125</v>
      </c>
      <c r="D151" s="954">
        <v>30</v>
      </c>
      <c r="E151" s="958"/>
      <c r="F151" s="1081">
        <f>D151*E151</f>
        <v>0</v>
      </c>
      <c r="G151" s="941"/>
    </row>
    <row r="152" spans="1:7">
      <c r="A152" s="936"/>
      <c r="B152" s="959"/>
      <c r="C152" s="938"/>
      <c r="D152" s="954"/>
      <c r="E152" s="958"/>
      <c r="F152" s="1081"/>
      <c r="G152" s="941"/>
    </row>
    <row r="153" spans="1:7">
      <c r="A153" s="936"/>
      <c r="B153" s="978" t="s">
        <v>2116</v>
      </c>
      <c r="C153" s="969"/>
      <c r="D153" s="954"/>
      <c r="E153" s="958"/>
      <c r="F153" s="1081"/>
      <c r="G153" s="941"/>
    </row>
    <row r="154" spans="1:7">
      <c r="A154" s="1162" t="s">
        <v>1660</v>
      </c>
      <c r="B154" s="956" t="s">
        <v>2117</v>
      </c>
      <c r="C154" s="938"/>
      <c r="D154" s="962"/>
      <c r="E154" s="958"/>
      <c r="F154" s="1081"/>
      <c r="G154" s="941"/>
    </row>
    <row r="155" spans="1:7">
      <c r="A155" s="1162"/>
      <c r="B155" s="959" t="s">
        <v>2118</v>
      </c>
      <c r="C155" s="938" t="s">
        <v>1125</v>
      </c>
      <c r="D155" s="954">
        <v>700</v>
      </c>
      <c r="E155" s="958"/>
      <c r="F155" s="1081">
        <f t="shared" ref="F155:F158" si="0">D155*E155</f>
        <v>0</v>
      </c>
      <c r="G155" s="941"/>
    </row>
    <row r="156" spans="1:7">
      <c r="A156" s="1162"/>
      <c r="B156" s="959" t="s">
        <v>2119</v>
      </c>
      <c r="C156" s="938" t="s">
        <v>1125</v>
      </c>
      <c r="D156" s="954">
        <v>600</v>
      </c>
      <c r="E156" s="958"/>
      <c r="F156" s="1081">
        <f t="shared" si="0"/>
        <v>0</v>
      </c>
      <c r="G156" s="941"/>
    </row>
    <row r="157" spans="1:7">
      <c r="A157" s="1162"/>
      <c r="B157" s="959" t="s">
        <v>2120</v>
      </c>
      <c r="C157" s="938" t="s">
        <v>1125</v>
      </c>
      <c r="D157" s="954">
        <v>400</v>
      </c>
      <c r="E157" s="958"/>
      <c r="F157" s="1081">
        <f t="shared" si="0"/>
        <v>0</v>
      </c>
      <c r="G157" s="941"/>
    </row>
    <row r="158" spans="1:7">
      <c r="A158" s="936"/>
      <c r="B158" s="959" t="s">
        <v>2121</v>
      </c>
      <c r="C158" s="938" t="s">
        <v>1125</v>
      </c>
      <c r="D158" s="954">
        <v>100</v>
      </c>
      <c r="E158" s="958"/>
      <c r="F158" s="1081">
        <f t="shared" si="0"/>
        <v>0</v>
      </c>
      <c r="G158" s="941"/>
    </row>
    <row r="159" spans="1:7">
      <c r="A159" s="936"/>
      <c r="B159" s="959"/>
      <c r="C159" s="938"/>
      <c r="D159" s="954"/>
      <c r="E159" s="958"/>
      <c r="F159" s="1081"/>
      <c r="G159" s="941"/>
    </row>
    <row r="160" spans="1:7">
      <c r="A160" s="936"/>
      <c r="B160" s="978" t="s">
        <v>2122</v>
      </c>
      <c r="C160" s="969"/>
      <c r="D160" s="954"/>
      <c r="E160" s="958"/>
      <c r="F160" s="1081"/>
      <c r="G160" s="941"/>
    </row>
    <row r="161" spans="1:7" ht="75">
      <c r="A161" s="1162" t="s">
        <v>1663</v>
      </c>
      <c r="B161" s="956" t="s">
        <v>2637</v>
      </c>
      <c r="C161" s="938"/>
      <c r="D161" s="962"/>
      <c r="E161" s="958"/>
      <c r="F161" s="1081"/>
      <c r="G161" s="941"/>
    </row>
    <row r="162" spans="1:7">
      <c r="A162" s="1162"/>
      <c r="B162" s="959" t="s">
        <v>2105</v>
      </c>
      <c r="C162" s="938" t="s">
        <v>1125</v>
      </c>
      <c r="D162" s="954">
        <v>12</v>
      </c>
      <c r="E162" s="958"/>
      <c r="F162" s="1081">
        <f t="shared" ref="F162" si="1">D162*E162</f>
        <v>0</v>
      </c>
      <c r="G162" s="941"/>
    </row>
    <row r="163" spans="1:7">
      <c r="A163" s="936"/>
      <c r="B163" s="978"/>
      <c r="C163" s="969"/>
      <c r="D163" s="954"/>
      <c r="E163" s="958"/>
      <c r="F163" s="1081"/>
      <c r="G163" s="941"/>
    </row>
    <row r="164" spans="1:7">
      <c r="A164" s="1026" t="s">
        <v>1461</v>
      </c>
      <c r="B164" s="1163" t="s">
        <v>2123</v>
      </c>
      <c r="C164" s="1163"/>
      <c r="D164" s="1163"/>
      <c r="E164" s="1163"/>
      <c r="F164" s="1083">
        <f>SUM(F121:F162)</f>
        <v>0</v>
      </c>
      <c r="G164" s="952"/>
    </row>
    <row r="165" spans="1:7">
      <c r="A165" s="936"/>
      <c r="B165" s="979"/>
      <c r="C165" s="938"/>
      <c r="D165" s="938"/>
      <c r="E165" s="939"/>
      <c r="F165" s="1081"/>
      <c r="G165" s="941"/>
    </row>
    <row r="166" spans="1:7">
      <c r="A166" s="1021" t="s">
        <v>1463</v>
      </c>
      <c r="B166" s="1015" t="s">
        <v>2124</v>
      </c>
      <c r="C166" s="1015"/>
      <c r="D166" s="1015"/>
      <c r="E166" s="1015"/>
      <c r="F166" s="1084"/>
      <c r="G166" s="952"/>
    </row>
    <row r="167" spans="1:7">
      <c r="A167" s="936"/>
      <c r="B167" s="956"/>
      <c r="C167" s="938"/>
      <c r="D167" s="957"/>
      <c r="E167" s="958"/>
      <c r="F167" s="1081"/>
      <c r="G167" s="941"/>
    </row>
    <row r="168" spans="1:7" ht="390">
      <c r="A168" s="936"/>
      <c r="B168" s="959" t="s">
        <v>2635</v>
      </c>
      <c r="C168" s="959"/>
      <c r="D168" s="959"/>
      <c r="E168" s="960"/>
      <c r="F168" s="1085"/>
      <c r="G168" s="959"/>
    </row>
    <row r="169" spans="1:7">
      <c r="A169" s="936"/>
      <c r="B169" s="980"/>
      <c r="C169" s="938"/>
      <c r="D169" s="938"/>
      <c r="E169" s="958"/>
      <c r="F169" s="1081"/>
      <c r="G169" s="941"/>
    </row>
    <row r="170" spans="1:7" ht="60">
      <c r="A170" s="1161" t="s">
        <v>1668</v>
      </c>
      <c r="B170" s="979" t="s">
        <v>2125</v>
      </c>
      <c r="C170" s="938"/>
      <c r="D170" s="957"/>
      <c r="E170" s="958"/>
      <c r="F170" s="1081"/>
      <c r="G170" s="941"/>
    </row>
    <row r="171" spans="1:7">
      <c r="A171" s="1162"/>
      <c r="B171" s="981" t="s">
        <v>2582</v>
      </c>
      <c r="C171" s="969" t="s">
        <v>13</v>
      </c>
      <c r="D171" s="938">
        <v>4</v>
      </c>
      <c r="E171" s="1169"/>
      <c r="F171" s="1081"/>
      <c r="G171" s="941"/>
    </row>
    <row r="172" spans="1:7">
      <c r="A172" s="1162"/>
      <c r="B172" s="956" t="s">
        <v>2126</v>
      </c>
      <c r="C172" s="969" t="s">
        <v>13</v>
      </c>
      <c r="D172" s="938">
        <v>3</v>
      </c>
      <c r="E172" s="1169"/>
      <c r="F172" s="1081"/>
      <c r="G172" s="941"/>
    </row>
    <row r="173" spans="1:7">
      <c r="A173" s="1162"/>
      <c r="B173" s="956" t="s">
        <v>2127</v>
      </c>
      <c r="C173" s="969" t="s">
        <v>13</v>
      </c>
      <c r="D173" s="938">
        <v>1</v>
      </c>
      <c r="E173" s="1169"/>
      <c r="F173" s="1081"/>
      <c r="G173" s="941"/>
    </row>
    <row r="174" spans="1:7">
      <c r="A174" s="1162"/>
      <c r="B174" s="956" t="s">
        <v>2128</v>
      </c>
      <c r="C174" s="969" t="s">
        <v>13</v>
      </c>
      <c r="D174" s="938">
        <v>1</v>
      </c>
      <c r="E174" s="1169"/>
      <c r="F174" s="1081"/>
      <c r="G174" s="941"/>
    </row>
    <row r="175" spans="1:7">
      <c r="A175" s="1162"/>
      <c r="B175" s="956" t="s">
        <v>2129</v>
      </c>
      <c r="C175" s="969" t="s">
        <v>13</v>
      </c>
      <c r="D175" s="938">
        <v>1</v>
      </c>
      <c r="E175" s="1169"/>
      <c r="F175" s="1081"/>
      <c r="G175" s="941"/>
    </row>
    <row r="176" spans="1:7">
      <c r="A176" s="1162"/>
      <c r="B176" s="956" t="s">
        <v>2130</v>
      </c>
      <c r="C176" s="969" t="s">
        <v>13</v>
      </c>
      <c r="D176" s="938">
        <v>1</v>
      </c>
      <c r="E176" s="1169"/>
      <c r="F176" s="1081"/>
      <c r="G176" s="941"/>
    </row>
    <row r="177" spans="1:7">
      <c r="A177" s="1162"/>
      <c r="B177" s="956" t="s">
        <v>2131</v>
      </c>
      <c r="C177" s="938" t="s">
        <v>274</v>
      </c>
      <c r="D177" s="938">
        <v>38</v>
      </c>
      <c r="E177" s="958"/>
      <c r="F177" s="1081">
        <f>D177*E177</f>
        <v>0</v>
      </c>
      <c r="G177" s="941"/>
    </row>
    <row r="178" spans="1:7">
      <c r="A178" s="936"/>
      <c r="B178" s="980"/>
      <c r="C178" s="938"/>
      <c r="D178" s="938"/>
      <c r="E178" s="958"/>
      <c r="F178" s="1081"/>
      <c r="G178" s="941"/>
    </row>
    <row r="179" spans="1:7" ht="60">
      <c r="A179" s="1161" t="s">
        <v>1670</v>
      </c>
      <c r="B179" s="979" t="s">
        <v>2132</v>
      </c>
      <c r="C179" s="938"/>
      <c r="D179" s="957"/>
      <c r="E179" s="958"/>
      <c r="F179" s="1081"/>
      <c r="G179" s="941"/>
    </row>
    <row r="180" spans="1:7">
      <c r="A180" s="1162"/>
      <c r="B180" s="981" t="s">
        <v>2583</v>
      </c>
      <c r="C180" s="969" t="s">
        <v>13</v>
      </c>
      <c r="D180" s="938">
        <v>4</v>
      </c>
      <c r="E180" s="1164"/>
      <c r="F180" s="1081"/>
      <c r="G180" s="941"/>
    </row>
    <row r="181" spans="1:7">
      <c r="A181" s="1162"/>
      <c r="B181" s="956" t="s">
        <v>2126</v>
      </c>
      <c r="C181" s="969" t="s">
        <v>13</v>
      </c>
      <c r="D181" s="938">
        <v>2</v>
      </c>
      <c r="E181" s="1164"/>
      <c r="F181" s="1081"/>
      <c r="G181" s="941"/>
    </row>
    <row r="182" spans="1:7">
      <c r="A182" s="1162"/>
      <c r="B182" s="956" t="s">
        <v>2127</v>
      </c>
      <c r="C182" s="969" t="s">
        <v>13</v>
      </c>
      <c r="D182" s="938">
        <v>1</v>
      </c>
      <c r="E182" s="1164"/>
      <c r="F182" s="1081"/>
      <c r="G182" s="941"/>
    </row>
    <row r="183" spans="1:7">
      <c r="A183" s="1162"/>
      <c r="B183" s="956" t="s">
        <v>2128</v>
      </c>
      <c r="C183" s="969" t="s">
        <v>13</v>
      </c>
      <c r="D183" s="938">
        <v>1</v>
      </c>
      <c r="E183" s="1164"/>
      <c r="F183" s="1081"/>
      <c r="G183" s="941"/>
    </row>
    <row r="184" spans="1:7">
      <c r="A184" s="1162"/>
      <c r="B184" s="956" t="s">
        <v>2129</v>
      </c>
      <c r="C184" s="969" t="s">
        <v>13</v>
      </c>
      <c r="D184" s="938">
        <v>1</v>
      </c>
      <c r="E184" s="1164"/>
      <c r="F184" s="1081"/>
      <c r="G184" s="941"/>
    </row>
    <row r="185" spans="1:7">
      <c r="A185" s="1162"/>
      <c r="B185" s="956" t="s">
        <v>2130</v>
      </c>
      <c r="C185" s="969" t="s">
        <v>13</v>
      </c>
      <c r="D185" s="938">
        <v>1</v>
      </c>
      <c r="E185" s="1164"/>
      <c r="F185" s="1081"/>
      <c r="G185" s="941"/>
    </row>
    <row r="186" spans="1:7">
      <c r="A186" s="1162"/>
      <c r="B186" s="956" t="s">
        <v>2131</v>
      </c>
      <c r="C186" s="938" t="s">
        <v>274</v>
      </c>
      <c r="D186" s="938">
        <v>10</v>
      </c>
      <c r="E186" s="958"/>
      <c r="F186" s="1081">
        <f>D186*E186</f>
        <v>0</v>
      </c>
      <c r="G186" s="941"/>
    </row>
    <row r="187" spans="1:7">
      <c r="A187" s="936"/>
      <c r="B187" s="980"/>
      <c r="C187" s="938"/>
      <c r="D187" s="938"/>
      <c r="E187" s="958"/>
      <c r="F187" s="1081"/>
      <c r="G187" s="941"/>
    </row>
    <row r="188" spans="1:7" ht="60">
      <c r="A188" s="1161" t="s">
        <v>1673</v>
      </c>
      <c r="B188" s="979" t="s">
        <v>2133</v>
      </c>
      <c r="C188" s="938"/>
      <c r="D188" s="957"/>
      <c r="E188" s="958"/>
      <c r="F188" s="1081"/>
      <c r="G188" s="941"/>
    </row>
    <row r="189" spans="1:7">
      <c r="A189" s="1162"/>
      <c r="B189" s="981" t="s">
        <v>2583</v>
      </c>
      <c r="C189" s="969" t="s">
        <v>13</v>
      </c>
      <c r="D189" s="938">
        <v>2</v>
      </c>
      <c r="E189" s="1164"/>
      <c r="F189" s="1081"/>
      <c r="G189" s="941"/>
    </row>
    <row r="190" spans="1:7">
      <c r="A190" s="1162"/>
      <c r="B190" s="956" t="s">
        <v>2126</v>
      </c>
      <c r="C190" s="969" t="s">
        <v>13</v>
      </c>
      <c r="D190" s="938">
        <v>1</v>
      </c>
      <c r="E190" s="1164"/>
      <c r="F190" s="1081"/>
      <c r="G190" s="941"/>
    </row>
    <row r="191" spans="1:7">
      <c r="A191" s="1162"/>
      <c r="B191" s="956" t="s">
        <v>2134</v>
      </c>
      <c r="C191" s="969" t="s">
        <v>13</v>
      </c>
      <c r="D191" s="938">
        <v>1</v>
      </c>
      <c r="E191" s="1164"/>
      <c r="F191" s="1081"/>
      <c r="G191" s="941"/>
    </row>
    <row r="192" spans="1:7">
      <c r="A192" s="1162"/>
      <c r="B192" s="956" t="s">
        <v>2135</v>
      </c>
      <c r="C192" s="969" t="s">
        <v>13</v>
      </c>
      <c r="D192" s="938">
        <v>1</v>
      </c>
      <c r="E192" s="1164"/>
      <c r="F192" s="1081"/>
      <c r="G192" s="941"/>
    </row>
    <row r="193" spans="1:7">
      <c r="A193" s="1162"/>
      <c r="B193" s="956" t="s">
        <v>2136</v>
      </c>
      <c r="C193" s="969" t="s">
        <v>13</v>
      </c>
      <c r="D193" s="938">
        <v>2</v>
      </c>
      <c r="E193" s="1164"/>
      <c r="F193" s="1081"/>
      <c r="G193" s="941"/>
    </row>
    <row r="194" spans="1:7">
      <c r="A194" s="1162"/>
      <c r="B194" s="956" t="s">
        <v>2131</v>
      </c>
      <c r="C194" s="938" t="s">
        <v>274</v>
      </c>
      <c r="D194" s="938">
        <v>14</v>
      </c>
      <c r="E194" s="958"/>
      <c r="F194" s="1081">
        <f>D194*E194</f>
        <v>0</v>
      </c>
      <c r="G194" s="941"/>
    </row>
    <row r="195" spans="1:7">
      <c r="A195" s="936"/>
      <c r="B195" s="979"/>
      <c r="C195" s="938"/>
      <c r="D195" s="938"/>
      <c r="E195" s="958"/>
      <c r="F195" s="1081"/>
      <c r="G195" s="941"/>
    </row>
    <row r="196" spans="1:7" ht="45">
      <c r="A196" s="1168" t="s">
        <v>1675</v>
      </c>
      <c r="B196" s="979" t="s">
        <v>2137</v>
      </c>
      <c r="C196" s="938"/>
      <c r="D196" s="957"/>
      <c r="E196" s="958"/>
      <c r="F196" s="1081"/>
      <c r="G196" s="941"/>
    </row>
    <row r="197" spans="1:7">
      <c r="A197" s="1168"/>
      <c r="B197" s="981" t="s">
        <v>2582</v>
      </c>
      <c r="C197" s="969" t="s">
        <v>13</v>
      </c>
      <c r="D197" s="938">
        <v>4</v>
      </c>
      <c r="E197" s="1164"/>
      <c r="F197" s="1081"/>
      <c r="G197" s="941"/>
    </row>
    <row r="198" spans="1:7">
      <c r="A198" s="1168"/>
      <c r="B198" s="956" t="s">
        <v>2126</v>
      </c>
      <c r="C198" s="969" t="s">
        <v>13</v>
      </c>
      <c r="D198" s="938">
        <v>3</v>
      </c>
      <c r="E198" s="1164"/>
      <c r="F198" s="1081"/>
      <c r="G198" s="941"/>
    </row>
    <row r="199" spans="1:7">
      <c r="A199" s="1168"/>
      <c r="B199" s="956" t="s">
        <v>2138</v>
      </c>
      <c r="C199" s="969" t="s">
        <v>13</v>
      </c>
      <c r="D199" s="938">
        <v>1</v>
      </c>
      <c r="E199" s="1164"/>
      <c r="F199" s="1081"/>
      <c r="G199" s="941"/>
    </row>
    <row r="200" spans="1:7">
      <c r="A200" s="1168"/>
      <c r="B200" s="956" t="s">
        <v>2139</v>
      </c>
      <c r="C200" s="969" t="s">
        <v>13</v>
      </c>
      <c r="D200" s="938">
        <v>1</v>
      </c>
      <c r="E200" s="1164"/>
      <c r="F200" s="1081"/>
      <c r="G200" s="941"/>
    </row>
    <row r="201" spans="1:7">
      <c r="A201" s="1168"/>
      <c r="B201" s="956" t="s">
        <v>2140</v>
      </c>
      <c r="C201" s="969" t="s">
        <v>13</v>
      </c>
      <c r="D201" s="938">
        <v>1</v>
      </c>
      <c r="E201" s="1164"/>
      <c r="F201" s="1081"/>
      <c r="G201" s="941"/>
    </row>
    <row r="202" spans="1:7">
      <c r="A202" s="1168"/>
      <c r="B202" s="956" t="s">
        <v>2141</v>
      </c>
      <c r="C202" s="969" t="s">
        <v>13</v>
      </c>
      <c r="D202" s="938">
        <v>1</v>
      </c>
      <c r="E202" s="1164"/>
      <c r="F202" s="1081"/>
      <c r="G202" s="941"/>
    </row>
    <row r="203" spans="1:7">
      <c r="A203" s="1168"/>
      <c r="B203" s="956" t="s">
        <v>2142</v>
      </c>
      <c r="C203" s="969" t="s">
        <v>13</v>
      </c>
      <c r="D203" s="938">
        <v>1</v>
      </c>
      <c r="E203" s="1164"/>
      <c r="F203" s="1081"/>
      <c r="G203" s="941"/>
    </row>
    <row r="204" spans="1:7">
      <c r="A204" s="1168"/>
      <c r="B204" s="956" t="s">
        <v>2131</v>
      </c>
      <c r="C204" s="938" t="s">
        <v>274</v>
      </c>
      <c r="D204" s="938">
        <v>4</v>
      </c>
      <c r="E204" s="958"/>
      <c r="F204" s="1081">
        <f>D204*E204</f>
        <v>0</v>
      </c>
      <c r="G204" s="941"/>
    </row>
    <row r="205" spans="1:7">
      <c r="A205" s="936"/>
      <c r="B205" s="979"/>
      <c r="C205" s="938"/>
      <c r="D205" s="938"/>
      <c r="E205" s="958"/>
      <c r="F205" s="1081"/>
      <c r="G205" s="941"/>
    </row>
    <row r="206" spans="1:7" ht="45">
      <c r="A206" s="1168" t="s">
        <v>1677</v>
      </c>
      <c r="B206" s="979" t="s">
        <v>2137</v>
      </c>
      <c r="C206" s="938"/>
      <c r="D206" s="957"/>
      <c r="E206" s="958"/>
      <c r="F206" s="1081"/>
      <c r="G206" s="941"/>
    </row>
    <row r="207" spans="1:7">
      <c r="A207" s="1168"/>
      <c r="B207" s="981" t="s">
        <v>2583</v>
      </c>
      <c r="C207" s="969" t="s">
        <v>13</v>
      </c>
      <c r="D207" s="938">
        <v>2</v>
      </c>
      <c r="E207" s="1164"/>
      <c r="F207" s="1081"/>
      <c r="G207" s="941"/>
    </row>
    <row r="208" spans="1:7">
      <c r="A208" s="1168"/>
      <c r="B208" s="956" t="s">
        <v>2126</v>
      </c>
      <c r="C208" s="969" t="s">
        <v>13</v>
      </c>
      <c r="D208" s="938">
        <v>1</v>
      </c>
      <c r="E208" s="1164"/>
      <c r="F208" s="1081"/>
      <c r="G208" s="941"/>
    </row>
    <row r="209" spans="1:7">
      <c r="A209" s="1168"/>
      <c r="B209" s="956" t="s">
        <v>2138</v>
      </c>
      <c r="C209" s="969" t="s">
        <v>13</v>
      </c>
      <c r="D209" s="938">
        <v>1</v>
      </c>
      <c r="E209" s="1164"/>
      <c r="F209" s="1081"/>
      <c r="G209" s="941"/>
    </row>
    <row r="210" spans="1:7">
      <c r="A210" s="1168"/>
      <c r="B210" s="956" t="s">
        <v>2143</v>
      </c>
      <c r="C210" s="969" t="s">
        <v>13</v>
      </c>
      <c r="D210" s="938">
        <v>1</v>
      </c>
      <c r="E210" s="1164"/>
      <c r="F210" s="1081"/>
      <c r="G210" s="941"/>
    </row>
    <row r="211" spans="1:7">
      <c r="A211" s="1168"/>
      <c r="B211" s="956" t="s">
        <v>2144</v>
      </c>
      <c r="C211" s="969" t="s">
        <v>13</v>
      </c>
      <c r="D211" s="938">
        <v>1</v>
      </c>
      <c r="E211" s="1164"/>
      <c r="F211" s="1081"/>
      <c r="G211" s="941"/>
    </row>
    <row r="212" spans="1:7">
      <c r="A212" s="1168"/>
      <c r="B212" s="956" t="s">
        <v>2142</v>
      </c>
      <c r="C212" s="969" t="s">
        <v>13</v>
      </c>
      <c r="D212" s="938">
        <v>1</v>
      </c>
      <c r="E212" s="1164"/>
      <c r="F212" s="1081"/>
      <c r="G212" s="941"/>
    </row>
    <row r="213" spans="1:7">
      <c r="A213" s="1168"/>
      <c r="B213" s="956" t="s">
        <v>2131</v>
      </c>
      <c r="C213" s="938" t="s">
        <v>274</v>
      </c>
      <c r="D213" s="938">
        <v>3</v>
      </c>
      <c r="E213" s="958"/>
      <c r="F213" s="1081">
        <f>D213*E213</f>
        <v>0</v>
      </c>
      <c r="G213" s="941"/>
    </row>
    <row r="214" spans="1:7">
      <c r="A214" s="936"/>
      <c r="B214" s="980"/>
      <c r="C214" s="938"/>
      <c r="D214" s="938"/>
      <c r="E214" s="958"/>
      <c r="F214" s="1081"/>
      <c r="G214" s="941"/>
    </row>
    <row r="215" spans="1:7" ht="30">
      <c r="A215" s="1161" t="s">
        <v>1679</v>
      </c>
      <c r="B215" s="979" t="s">
        <v>2145</v>
      </c>
      <c r="C215" s="938"/>
      <c r="D215" s="957"/>
      <c r="E215" s="958"/>
      <c r="F215" s="1081"/>
      <c r="G215" s="941"/>
    </row>
    <row r="216" spans="1:7">
      <c r="A216" s="1162"/>
      <c r="B216" s="981" t="s">
        <v>2146</v>
      </c>
      <c r="C216" s="969" t="s">
        <v>13</v>
      </c>
      <c r="D216" s="938">
        <v>1</v>
      </c>
      <c r="E216" s="1164"/>
      <c r="F216" s="1081"/>
      <c r="G216" s="941"/>
    </row>
    <row r="217" spans="1:7" ht="30">
      <c r="A217" s="1162"/>
      <c r="B217" s="956" t="s">
        <v>2147</v>
      </c>
      <c r="C217" s="969" t="s">
        <v>13</v>
      </c>
      <c r="D217" s="938">
        <v>1</v>
      </c>
      <c r="E217" s="1164"/>
      <c r="F217" s="1081"/>
      <c r="G217" s="941"/>
    </row>
    <row r="218" spans="1:7">
      <c r="A218" s="1162"/>
      <c r="B218" s="956" t="s">
        <v>2148</v>
      </c>
      <c r="C218" s="969" t="s">
        <v>13</v>
      </c>
      <c r="D218" s="938">
        <v>1</v>
      </c>
      <c r="E218" s="1164"/>
      <c r="F218" s="1081"/>
      <c r="G218" s="941"/>
    </row>
    <row r="219" spans="1:7">
      <c r="A219" s="1162"/>
      <c r="B219" s="956" t="s">
        <v>2131</v>
      </c>
      <c r="C219" s="938" t="s">
        <v>274</v>
      </c>
      <c r="D219" s="938">
        <v>15</v>
      </c>
      <c r="E219" s="958"/>
      <c r="F219" s="1081">
        <f>D219*E219</f>
        <v>0</v>
      </c>
      <c r="G219" s="941"/>
    </row>
    <row r="220" spans="1:7">
      <c r="A220" s="1004"/>
      <c r="B220" s="956"/>
      <c r="C220" s="938"/>
      <c r="D220" s="957"/>
      <c r="E220" s="958"/>
      <c r="F220" s="1081"/>
      <c r="G220" s="941"/>
    </row>
    <row r="221" spans="1:7" ht="30">
      <c r="A221" s="1161" t="s">
        <v>1681</v>
      </c>
      <c r="B221" s="979" t="s">
        <v>2145</v>
      </c>
      <c r="C221" s="938"/>
      <c r="D221" s="957"/>
      <c r="E221" s="958"/>
      <c r="F221" s="1081"/>
      <c r="G221" s="941"/>
    </row>
    <row r="222" spans="1:7">
      <c r="A222" s="1162"/>
      <c r="B222" s="981" t="s">
        <v>2146</v>
      </c>
      <c r="C222" s="969" t="s">
        <v>13</v>
      </c>
      <c r="D222" s="938">
        <v>1</v>
      </c>
      <c r="E222" s="1164"/>
      <c r="F222" s="1081"/>
      <c r="G222" s="941"/>
    </row>
    <row r="223" spans="1:7" ht="30">
      <c r="A223" s="1162"/>
      <c r="B223" s="956" t="s">
        <v>2147</v>
      </c>
      <c r="C223" s="969" t="s">
        <v>13</v>
      </c>
      <c r="D223" s="938">
        <v>1</v>
      </c>
      <c r="E223" s="1164"/>
      <c r="F223" s="1081"/>
      <c r="G223" s="941"/>
    </row>
    <row r="224" spans="1:7">
      <c r="A224" s="1162"/>
      <c r="B224" s="956" t="s">
        <v>2149</v>
      </c>
      <c r="C224" s="969" t="s">
        <v>13</v>
      </c>
      <c r="D224" s="938">
        <v>1</v>
      </c>
      <c r="E224" s="1164"/>
      <c r="F224" s="1081"/>
      <c r="G224" s="941"/>
    </row>
    <row r="225" spans="1:7">
      <c r="A225" s="1162"/>
      <c r="B225" s="956" t="s">
        <v>2150</v>
      </c>
      <c r="C225" s="969" t="s">
        <v>13</v>
      </c>
      <c r="D225" s="938">
        <v>1</v>
      </c>
      <c r="E225" s="1164"/>
      <c r="F225" s="1081"/>
      <c r="G225" s="941"/>
    </row>
    <row r="226" spans="1:7">
      <c r="A226" s="1162"/>
      <c r="B226" s="956" t="s">
        <v>2131</v>
      </c>
      <c r="C226" s="938" t="s">
        <v>274</v>
      </c>
      <c r="D226" s="938">
        <v>8</v>
      </c>
      <c r="E226" s="958"/>
      <c r="F226" s="1081">
        <f>D226*E226</f>
        <v>0</v>
      </c>
      <c r="G226" s="941"/>
    </row>
    <row r="227" spans="1:7">
      <c r="A227" s="1004"/>
      <c r="B227" s="956"/>
      <c r="C227" s="938"/>
      <c r="D227" s="957"/>
      <c r="E227" s="958"/>
      <c r="F227" s="1081"/>
      <c r="G227" s="941"/>
    </row>
    <row r="228" spans="1:7" ht="30">
      <c r="A228" s="1161" t="s">
        <v>1683</v>
      </c>
      <c r="B228" s="979" t="s">
        <v>2151</v>
      </c>
      <c r="C228" s="938"/>
      <c r="D228" s="957"/>
      <c r="E228" s="958"/>
      <c r="F228" s="1081"/>
      <c r="G228" s="941"/>
    </row>
    <row r="229" spans="1:7">
      <c r="A229" s="1162"/>
      <c r="B229" s="981" t="s">
        <v>2152</v>
      </c>
      <c r="C229" s="969" t="s">
        <v>13</v>
      </c>
      <c r="D229" s="938">
        <v>1</v>
      </c>
      <c r="E229" s="1164"/>
      <c r="F229" s="1081"/>
      <c r="G229" s="941"/>
    </row>
    <row r="230" spans="1:7" ht="30">
      <c r="A230" s="1162"/>
      <c r="B230" s="956" t="s">
        <v>2147</v>
      </c>
      <c r="C230" s="969" t="s">
        <v>13</v>
      </c>
      <c r="D230" s="938">
        <v>2</v>
      </c>
      <c r="E230" s="1164"/>
      <c r="F230" s="1081"/>
      <c r="G230" s="941"/>
    </row>
    <row r="231" spans="1:7">
      <c r="A231" s="1162"/>
      <c r="B231" s="956" t="s">
        <v>2153</v>
      </c>
      <c r="C231" s="969" t="s">
        <v>13</v>
      </c>
      <c r="D231" s="938">
        <v>1</v>
      </c>
      <c r="E231" s="1164"/>
      <c r="F231" s="1081"/>
      <c r="G231" s="941"/>
    </row>
    <row r="232" spans="1:7">
      <c r="A232" s="1162"/>
      <c r="B232" s="956" t="s">
        <v>2131</v>
      </c>
      <c r="C232" s="938" t="s">
        <v>274</v>
      </c>
      <c r="D232" s="938">
        <v>10</v>
      </c>
      <c r="E232" s="958"/>
      <c r="F232" s="1081">
        <f>D232*E232</f>
        <v>0</v>
      </c>
      <c r="G232" s="941"/>
    </row>
    <row r="233" spans="1:7">
      <c r="A233" s="1004"/>
      <c r="B233" s="956"/>
      <c r="C233" s="938"/>
      <c r="D233" s="957"/>
      <c r="E233" s="958"/>
      <c r="F233" s="1081"/>
      <c r="G233" s="941"/>
    </row>
    <row r="234" spans="1:7" ht="16.5" customHeight="1">
      <c r="A234" s="1161" t="s">
        <v>2154</v>
      </c>
      <c r="B234" s="979" t="s">
        <v>2151</v>
      </c>
      <c r="C234" s="938"/>
      <c r="D234" s="957"/>
      <c r="E234" s="958"/>
      <c r="F234" s="1081"/>
      <c r="G234" s="941"/>
    </row>
    <row r="235" spans="1:7">
      <c r="A235" s="1162"/>
      <c r="B235" s="981" t="s">
        <v>2152</v>
      </c>
      <c r="C235" s="969" t="s">
        <v>13</v>
      </c>
      <c r="D235" s="938">
        <v>1</v>
      </c>
      <c r="E235" s="1164"/>
      <c r="F235" s="1081"/>
      <c r="G235" s="941"/>
    </row>
    <row r="236" spans="1:7" ht="30">
      <c r="A236" s="1162"/>
      <c r="B236" s="956" t="s">
        <v>2147</v>
      </c>
      <c r="C236" s="969" t="s">
        <v>13</v>
      </c>
      <c r="D236" s="938">
        <v>2</v>
      </c>
      <c r="E236" s="1164"/>
      <c r="F236" s="1081"/>
      <c r="G236" s="941"/>
    </row>
    <row r="237" spans="1:7">
      <c r="A237" s="1162"/>
      <c r="B237" s="956" t="s">
        <v>2149</v>
      </c>
      <c r="C237" s="969" t="s">
        <v>13</v>
      </c>
      <c r="D237" s="938">
        <v>2</v>
      </c>
      <c r="E237" s="1164"/>
      <c r="F237" s="1081"/>
      <c r="G237" s="941"/>
    </row>
    <row r="238" spans="1:7">
      <c r="A238" s="1162"/>
      <c r="B238" s="956" t="s">
        <v>2155</v>
      </c>
      <c r="C238" s="969" t="s">
        <v>13</v>
      </c>
      <c r="D238" s="938">
        <v>1</v>
      </c>
      <c r="E238" s="1164"/>
      <c r="F238" s="1081"/>
      <c r="G238" s="941"/>
    </row>
    <row r="239" spans="1:7">
      <c r="A239" s="1162"/>
      <c r="B239" s="956" t="s">
        <v>2131</v>
      </c>
      <c r="C239" s="938" t="s">
        <v>274</v>
      </c>
      <c r="D239" s="938">
        <v>3</v>
      </c>
      <c r="E239" s="958"/>
      <c r="F239" s="1081">
        <f>D239*E239</f>
        <v>0</v>
      </c>
      <c r="G239" s="941"/>
    </row>
    <row r="240" spans="1:7">
      <c r="A240" s="936"/>
      <c r="B240" s="979"/>
      <c r="C240" s="938"/>
      <c r="D240" s="938"/>
      <c r="E240" s="958"/>
      <c r="F240" s="1081"/>
      <c r="G240" s="941"/>
    </row>
    <row r="241" spans="1:7">
      <c r="A241" s="1161" t="s">
        <v>2156</v>
      </c>
      <c r="B241" s="979" t="s">
        <v>2157</v>
      </c>
      <c r="C241" s="938"/>
      <c r="D241" s="957"/>
      <c r="E241" s="958"/>
      <c r="F241" s="1081"/>
      <c r="G241" s="941"/>
    </row>
    <row r="242" spans="1:7">
      <c r="A242" s="1162"/>
      <c r="B242" s="956" t="s">
        <v>2158</v>
      </c>
      <c r="C242" s="938" t="s">
        <v>274</v>
      </c>
      <c r="D242" s="938">
        <v>6</v>
      </c>
      <c r="E242" s="958"/>
      <c r="F242" s="1081">
        <f>D242*E242</f>
        <v>0</v>
      </c>
      <c r="G242" s="941"/>
    </row>
    <row r="243" spans="1:7">
      <c r="A243" s="1004"/>
      <c r="B243" s="956"/>
      <c r="C243" s="938"/>
      <c r="D243" s="957"/>
      <c r="E243" s="958"/>
      <c r="F243" s="1081"/>
      <c r="G243" s="941"/>
    </row>
    <row r="244" spans="1:7" ht="30">
      <c r="A244" s="1161" t="s">
        <v>2159</v>
      </c>
      <c r="B244" s="979" t="s">
        <v>2160</v>
      </c>
      <c r="C244" s="938"/>
      <c r="D244" s="957"/>
      <c r="E244" s="958"/>
      <c r="F244" s="1081"/>
      <c r="G244" s="941"/>
    </row>
    <row r="245" spans="1:7">
      <c r="A245" s="1161"/>
      <c r="B245" s="956" t="s">
        <v>2158</v>
      </c>
      <c r="C245" s="938" t="s">
        <v>13</v>
      </c>
      <c r="D245" s="938">
        <v>15</v>
      </c>
      <c r="E245" s="958"/>
      <c r="F245" s="1081">
        <f>D245*E245</f>
        <v>0</v>
      </c>
      <c r="G245" s="941"/>
    </row>
    <row r="246" spans="1:7">
      <c r="A246" s="936"/>
      <c r="B246" s="979"/>
      <c r="C246" s="938"/>
      <c r="D246" s="938"/>
      <c r="E246" s="958"/>
      <c r="F246" s="1081"/>
      <c r="G246" s="941"/>
    </row>
    <row r="247" spans="1:7" ht="30">
      <c r="A247" s="1161" t="s">
        <v>2161</v>
      </c>
      <c r="B247" s="979" t="s">
        <v>2162</v>
      </c>
      <c r="C247" s="938"/>
      <c r="D247" s="957"/>
      <c r="E247" s="958"/>
      <c r="F247" s="1081"/>
      <c r="G247" s="941"/>
    </row>
    <row r="248" spans="1:7">
      <c r="A248" s="1161"/>
      <c r="B248" s="981" t="s">
        <v>2146</v>
      </c>
      <c r="C248" s="969" t="s">
        <v>13</v>
      </c>
      <c r="D248" s="938">
        <v>1</v>
      </c>
      <c r="E248" s="1164"/>
      <c r="F248" s="1081"/>
      <c r="G248" s="941"/>
    </row>
    <row r="249" spans="1:7">
      <c r="A249" s="1161"/>
      <c r="B249" s="956" t="s">
        <v>2163</v>
      </c>
      <c r="C249" s="969" t="s">
        <v>13</v>
      </c>
      <c r="D249" s="938">
        <v>2</v>
      </c>
      <c r="E249" s="1164"/>
      <c r="F249" s="1081"/>
      <c r="G249" s="941"/>
    </row>
    <row r="250" spans="1:7">
      <c r="A250" s="1161"/>
      <c r="B250" s="956" t="s">
        <v>2148</v>
      </c>
      <c r="C250" s="969" t="s">
        <v>13</v>
      </c>
      <c r="D250" s="938">
        <v>1</v>
      </c>
      <c r="E250" s="1164"/>
      <c r="F250" s="1081"/>
      <c r="G250" s="941"/>
    </row>
    <row r="251" spans="1:7">
      <c r="A251" s="1161"/>
      <c r="B251" s="956" t="s">
        <v>2131</v>
      </c>
      <c r="C251" s="938" t="s">
        <v>274</v>
      </c>
      <c r="D251" s="938">
        <v>15</v>
      </c>
      <c r="E251" s="958"/>
      <c r="F251" s="1081">
        <f>D251*E251</f>
        <v>0</v>
      </c>
      <c r="G251" s="941"/>
    </row>
    <row r="252" spans="1:7" ht="9.75" customHeight="1">
      <c r="A252" s="936"/>
      <c r="B252" s="979"/>
      <c r="C252" s="938"/>
      <c r="D252" s="938"/>
      <c r="E252" s="958"/>
      <c r="F252" s="1081"/>
      <c r="G252" s="941"/>
    </row>
    <row r="253" spans="1:7" ht="30">
      <c r="A253" s="1161" t="s">
        <v>2164</v>
      </c>
      <c r="B253" s="979" t="s">
        <v>2165</v>
      </c>
      <c r="C253" s="938"/>
      <c r="D253" s="957"/>
      <c r="E253" s="958"/>
      <c r="F253" s="1081"/>
      <c r="G253" s="941"/>
    </row>
    <row r="254" spans="1:7">
      <c r="A254" s="1161"/>
      <c r="B254" s="981" t="s">
        <v>2146</v>
      </c>
      <c r="C254" s="969" t="s">
        <v>13</v>
      </c>
      <c r="D254" s="938">
        <v>1</v>
      </c>
      <c r="E254" s="1164"/>
      <c r="F254" s="1081"/>
      <c r="G254" s="941"/>
    </row>
    <row r="255" spans="1:7">
      <c r="A255" s="1161"/>
      <c r="B255" s="956" t="s">
        <v>2166</v>
      </c>
      <c r="C255" s="969" t="s">
        <v>13</v>
      </c>
      <c r="D255" s="938">
        <v>2</v>
      </c>
      <c r="E255" s="1164"/>
      <c r="F255" s="1081"/>
      <c r="G255" s="941"/>
    </row>
    <row r="256" spans="1:7">
      <c r="A256" s="1161"/>
      <c r="B256" s="956" t="s">
        <v>2148</v>
      </c>
      <c r="C256" s="969" t="s">
        <v>13</v>
      </c>
      <c r="D256" s="938">
        <v>1</v>
      </c>
      <c r="E256" s="1164"/>
      <c r="F256" s="1081"/>
      <c r="G256" s="941"/>
    </row>
    <row r="257" spans="1:7">
      <c r="A257" s="1161"/>
      <c r="B257" s="956" t="s">
        <v>2131</v>
      </c>
      <c r="C257" s="938" t="s">
        <v>274</v>
      </c>
      <c r="D257" s="938">
        <v>23</v>
      </c>
      <c r="E257" s="958"/>
      <c r="F257" s="1081">
        <f>D257*E257</f>
        <v>0</v>
      </c>
      <c r="G257" s="941"/>
    </row>
    <row r="258" spans="1:7">
      <c r="A258" s="936"/>
      <c r="B258" s="979"/>
      <c r="C258" s="938"/>
      <c r="D258" s="938"/>
      <c r="E258" s="958"/>
      <c r="F258" s="1081"/>
      <c r="G258" s="941"/>
    </row>
    <row r="259" spans="1:7">
      <c r="A259" s="1161" t="s">
        <v>2167</v>
      </c>
      <c r="B259" s="979" t="s">
        <v>2168</v>
      </c>
      <c r="C259" s="938"/>
      <c r="D259" s="957"/>
      <c r="E259" s="958"/>
      <c r="F259" s="1081"/>
      <c r="G259" s="941"/>
    </row>
    <row r="260" spans="1:7">
      <c r="A260" s="1161"/>
      <c r="B260" s="956" t="s">
        <v>2158</v>
      </c>
      <c r="C260" s="938" t="s">
        <v>13</v>
      </c>
      <c r="D260" s="938">
        <v>24</v>
      </c>
      <c r="E260" s="958"/>
      <c r="F260" s="1081">
        <f>D260*E260</f>
        <v>0</v>
      </c>
      <c r="G260" s="941"/>
    </row>
    <row r="261" spans="1:7" ht="4.5" customHeight="1">
      <c r="A261" s="936"/>
      <c r="B261" s="979"/>
      <c r="C261" s="938"/>
      <c r="D261" s="938"/>
      <c r="E261" s="958"/>
      <c r="F261" s="1081"/>
      <c r="G261" s="941"/>
    </row>
    <row r="262" spans="1:7">
      <c r="A262" s="1161" t="s">
        <v>2169</v>
      </c>
      <c r="B262" s="979" t="s">
        <v>2170</v>
      </c>
      <c r="C262" s="938"/>
      <c r="D262" s="957"/>
      <c r="E262" s="958"/>
      <c r="F262" s="1081"/>
      <c r="G262" s="941"/>
    </row>
    <row r="263" spans="1:7">
      <c r="A263" s="1161"/>
      <c r="B263" s="956" t="s">
        <v>2158</v>
      </c>
      <c r="C263" s="938" t="s">
        <v>13</v>
      </c>
      <c r="D263" s="938">
        <v>2</v>
      </c>
      <c r="E263" s="958"/>
      <c r="F263" s="1081">
        <f>D263*E263</f>
        <v>0</v>
      </c>
      <c r="G263" s="941"/>
    </row>
    <row r="264" spans="1:7" ht="7.5" customHeight="1">
      <c r="A264" s="936"/>
      <c r="B264" s="979"/>
      <c r="C264" s="938"/>
      <c r="D264" s="938"/>
      <c r="E264" s="958"/>
      <c r="F264" s="1081"/>
      <c r="G264" s="941"/>
    </row>
    <row r="265" spans="1:7">
      <c r="A265" s="1161" t="s">
        <v>2171</v>
      </c>
      <c r="B265" s="979" t="s">
        <v>2172</v>
      </c>
      <c r="C265" s="938"/>
      <c r="D265" s="957"/>
      <c r="E265" s="958"/>
      <c r="F265" s="1081"/>
      <c r="G265" s="941"/>
    </row>
    <row r="266" spans="1:7">
      <c r="A266" s="1161"/>
      <c r="B266" s="956" t="s">
        <v>2158</v>
      </c>
      <c r="C266" s="938" t="s">
        <v>13</v>
      </c>
      <c r="D266" s="938">
        <v>1</v>
      </c>
      <c r="E266" s="958"/>
      <c r="F266" s="1081">
        <f>D266*E266</f>
        <v>0</v>
      </c>
      <c r="G266" s="941"/>
    </row>
    <row r="267" spans="1:7">
      <c r="A267" s="936"/>
      <c r="B267" s="956"/>
      <c r="C267" s="938"/>
      <c r="D267" s="957"/>
      <c r="E267" s="958"/>
      <c r="F267" s="1081"/>
      <c r="G267" s="941"/>
    </row>
    <row r="268" spans="1:7">
      <c r="A268" s="1011" t="s">
        <v>1463</v>
      </c>
      <c r="B268" s="1012" t="s">
        <v>2173</v>
      </c>
      <c r="C268" s="1014"/>
      <c r="D268" s="1014"/>
      <c r="E268" s="1014"/>
      <c r="F268" s="1086">
        <f>SUM(F171:F266)</f>
        <v>0</v>
      </c>
      <c r="G268" s="952"/>
    </row>
    <row r="269" spans="1:7">
      <c r="A269" s="936"/>
      <c r="B269" s="979"/>
      <c r="C269" s="938"/>
      <c r="D269" s="938"/>
      <c r="E269" s="939"/>
      <c r="F269" s="1081"/>
      <c r="G269" s="941"/>
    </row>
    <row r="270" spans="1:7">
      <c r="A270" s="1021" t="s">
        <v>1465</v>
      </c>
      <c r="B270" s="1015" t="s">
        <v>2174</v>
      </c>
      <c r="C270" s="1015"/>
      <c r="D270" s="1015"/>
      <c r="E270" s="1015"/>
      <c r="F270" s="1084"/>
      <c r="G270" s="955"/>
    </row>
    <row r="271" spans="1:7">
      <c r="A271" s="936"/>
      <c r="B271" s="956"/>
      <c r="C271" s="938"/>
      <c r="D271" s="957"/>
      <c r="E271" s="958"/>
      <c r="F271" s="1081"/>
      <c r="G271" s="941"/>
    </row>
    <row r="272" spans="1:7" ht="255">
      <c r="A272" s="936"/>
      <c r="B272" s="959" t="s">
        <v>2175</v>
      </c>
      <c r="C272" s="959"/>
      <c r="D272" s="959"/>
      <c r="E272" s="960"/>
      <c r="F272" s="1085"/>
      <c r="G272" s="959"/>
    </row>
    <row r="273" spans="1:7">
      <c r="A273" s="936"/>
      <c r="B273" s="956"/>
      <c r="C273" s="938"/>
      <c r="D273" s="957"/>
      <c r="E273" s="958"/>
      <c r="F273" s="1081"/>
      <c r="G273" s="941"/>
    </row>
    <row r="274" spans="1:7" ht="16.5" customHeight="1">
      <c r="A274" s="1161" t="s">
        <v>1685</v>
      </c>
      <c r="B274" s="956" t="s">
        <v>2176</v>
      </c>
      <c r="C274" s="938"/>
      <c r="D274" s="938"/>
      <c r="E274" s="958"/>
      <c r="F274" s="1081"/>
      <c r="G274" s="941"/>
    </row>
    <row r="275" spans="1:7">
      <c r="A275" s="1162"/>
      <c r="B275" s="956" t="s">
        <v>2105</v>
      </c>
      <c r="C275" s="938" t="s">
        <v>1125</v>
      </c>
      <c r="D275" s="957">
        <v>180</v>
      </c>
      <c r="E275" s="958"/>
      <c r="F275" s="1081">
        <f>E275*D275</f>
        <v>0</v>
      </c>
      <c r="G275" s="941"/>
    </row>
    <row r="276" spans="1:7">
      <c r="A276" s="936"/>
      <c r="B276" s="979"/>
      <c r="C276" s="938"/>
      <c r="D276" s="938"/>
      <c r="E276" s="958"/>
      <c r="F276" s="1081"/>
      <c r="G276" s="941"/>
    </row>
    <row r="277" spans="1:7" ht="15" customHeight="1">
      <c r="A277" s="1161" t="s">
        <v>1691</v>
      </c>
      <c r="B277" s="956" t="s">
        <v>2177</v>
      </c>
      <c r="C277" s="938"/>
      <c r="D277" s="938"/>
      <c r="E277" s="958"/>
      <c r="F277" s="1081"/>
      <c r="G277" s="941"/>
    </row>
    <row r="278" spans="1:7">
      <c r="A278" s="1162"/>
      <c r="B278" s="956" t="s">
        <v>2158</v>
      </c>
      <c r="C278" s="938" t="s">
        <v>13</v>
      </c>
      <c r="D278" s="957">
        <v>40</v>
      </c>
      <c r="E278" s="958"/>
      <c r="F278" s="1081">
        <f>E278*D278</f>
        <v>0</v>
      </c>
      <c r="G278" s="941"/>
    </row>
    <row r="279" spans="1:7">
      <c r="A279" s="936"/>
      <c r="B279" s="979"/>
      <c r="C279" s="938"/>
      <c r="D279" s="938"/>
      <c r="E279" s="958"/>
      <c r="F279" s="1081"/>
      <c r="G279" s="941"/>
    </row>
    <row r="280" spans="1:7" ht="15" customHeight="1">
      <c r="A280" s="1161" t="s">
        <v>1693</v>
      </c>
      <c r="B280" s="956" t="s">
        <v>2178</v>
      </c>
      <c r="C280" s="938"/>
      <c r="D280" s="938"/>
      <c r="E280" s="958"/>
      <c r="F280" s="1081"/>
      <c r="G280" s="941"/>
    </row>
    <row r="281" spans="1:7">
      <c r="A281" s="1162"/>
      <c r="B281" s="956" t="s">
        <v>2158</v>
      </c>
      <c r="C281" s="938" t="s">
        <v>13</v>
      </c>
      <c r="D281" s="957">
        <v>40</v>
      </c>
      <c r="E281" s="958"/>
      <c r="F281" s="1081">
        <f>E281*D281</f>
        <v>0</v>
      </c>
      <c r="G281" s="941"/>
    </row>
    <row r="282" spans="1:7">
      <c r="A282" s="936"/>
      <c r="B282" s="979"/>
      <c r="C282" s="938"/>
      <c r="D282" s="938"/>
      <c r="E282" s="958"/>
      <c r="F282" s="1081"/>
      <c r="G282" s="941"/>
    </row>
    <row r="283" spans="1:7" ht="19.5" customHeight="1">
      <c r="A283" s="1161" t="s">
        <v>1695</v>
      </c>
      <c r="B283" s="956" t="s">
        <v>2179</v>
      </c>
      <c r="C283" s="938"/>
      <c r="D283" s="938"/>
      <c r="E283" s="958"/>
      <c r="F283" s="1081"/>
      <c r="G283" s="941"/>
    </row>
    <row r="284" spans="1:7">
      <c r="A284" s="1162"/>
      <c r="B284" s="956" t="s">
        <v>2158</v>
      </c>
      <c r="C284" s="938" t="s">
        <v>13</v>
      </c>
      <c r="D284" s="957">
        <v>6</v>
      </c>
      <c r="E284" s="958"/>
      <c r="F284" s="1081">
        <f>E284*D284</f>
        <v>0</v>
      </c>
      <c r="G284" s="941"/>
    </row>
    <row r="285" spans="1:7">
      <c r="A285" s="936"/>
      <c r="B285" s="979"/>
      <c r="C285" s="938"/>
      <c r="D285" s="938"/>
      <c r="E285" s="958"/>
      <c r="F285" s="1081"/>
      <c r="G285" s="941"/>
    </row>
    <row r="286" spans="1:7" ht="15.75" customHeight="1">
      <c r="A286" s="1161" t="s">
        <v>1697</v>
      </c>
      <c r="B286" s="956" t="s">
        <v>2180</v>
      </c>
      <c r="C286" s="938"/>
      <c r="D286" s="938"/>
      <c r="E286" s="958"/>
      <c r="F286" s="1081"/>
      <c r="G286" s="941"/>
    </row>
    <row r="287" spans="1:7">
      <c r="A287" s="1162"/>
      <c r="B287" s="956" t="s">
        <v>2158</v>
      </c>
      <c r="C287" s="938" t="s">
        <v>13</v>
      </c>
      <c r="D287" s="957">
        <v>38</v>
      </c>
      <c r="E287" s="958"/>
      <c r="F287" s="1081">
        <f>E287*D287</f>
        <v>0</v>
      </c>
      <c r="G287" s="941"/>
    </row>
    <row r="288" spans="1:7">
      <c r="A288" s="936"/>
      <c r="B288" s="979"/>
      <c r="C288" s="938"/>
      <c r="D288" s="938"/>
      <c r="E288" s="958"/>
      <c r="F288" s="1081"/>
      <c r="G288" s="941"/>
    </row>
    <row r="289" spans="1:7" ht="18" customHeight="1">
      <c r="A289" s="1161" t="s">
        <v>2181</v>
      </c>
      <c r="B289" s="956" t="s">
        <v>2182</v>
      </c>
      <c r="C289" s="938"/>
      <c r="D289" s="938"/>
      <c r="E289" s="958"/>
      <c r="F289" s="1081"/>
      <c r="G289" s="941"/>
    </row>
    <row r="290" spans="1:7">
      <c r="A290" s="1162"/>
      <c r="B290" s="956" t="s">
        <v>2105</v>
      </c>
      <c r="C290" s="938" t="s">
        <v>13</v>
      </c>
      <c r="D290" s="957">
        <v>4</v>
      </c>
      <c r="E290" s="958"/>
      <c r="F290" s="1081">
        <f>E290*D290</f>
        <v>0</v>
      </c>
      <c r="G290" s="941"/>
    </row>
    <row r="291" spans="1:7">
      <c r="A291" s="936"/>
      <c r="B291" s="979"/>
      <c r="C291" s="938"/>
      <c r="D291" s="938"/>
      <c r="E291" s="958"/>
      <c r="F291" s="1081"/>
      <c r="G291" s="941"/>
    </row>
    <row r="292" spans="1:7" ht="60">
      <c r="A292" s="1161" t="s">
        <v>2183</v>
      </c>
      <c r="B292" s="956" t="s">
        <v>2184</v>
      </c>
      <c r="C292" s="938"/>
      <c r="D292" s="938"/>
      <c r="E292" s="958"/>
      <c r="F292" s="1081"/>
      <c r="G292" s="941"/>
    </row>
    <row r="293" spans="1:7">
      <c r="A293" s="1162"/>
      <c r="B293" s="956" t="s">
        <v>2131</v>
      </c>
      <c r="C293" s="938" t="s">
        <v>274</v>
      </c>
      <c r="D293" s="957">
        <v>1</v>
      </c>
      <c r="E293" s="958"/>
      <c r="F293" s="1081">
        <f>E293*D293</f>
        <v>0</v>
      </c>
      <c r="G293" s="941"/>
    </row>
    <row r="294" spans="1:7">
      <c r="A294" s="936"/>
      <c r="B294" s="956"/>
      <c r="C294" s="938"/>
      <c r="D294" s="957"/>
      <c r="E294" s="958"/>
      <c r="F294" s="1081"/>
      <c r="G294" s="941"/>
    </row>
    <row r="295" spans="1:7">
      <c r="A295" s="1026" t="s">
        <v>1465</v>
      </c>
      <c r="B295" s="1027" t="s">
        <v>2185</v>
      </c>
      <c r="C295" s="1028"/>
      <c r="D295" s="1028"/>
      <c r="E295" s="1028"/>
      <c r="F295" s="1083">
        <f>SUM(F275:F293)</f>
        <v>0</v>
      </c>
      <c r="G295" s="952"/>
    </row>
    <row r="296" spans="1:7">
      <c r="A296" s="936"/>
      <c r="B296" s="979"/>
      <c r="C296" s="938"/>
      <c r="D296" s="938"/>
      <c r="E296" s="939"/>
      <c r="F296" s="1081"/>
      <c r="G296" s="941"/>
    </row>
    <row r="297" spans="1:7">
      <c r="A297" s="1021" t="s">
        <v>1467</v>
      </c>
      <c r="B297" s="1015" t="s">
        <v>2186</v>
      </c>
      <c r="C297" s="1015"/>
      <c r="D297" s="1015"/>
      <c r="E297" s="1015"/>
      <c r="F297" s="1084"/>
      <c r="G297" s="955"/>
    </row>
    <row r="298" spans="1:7">
      <c r="A298" s="936"/>
      <c r="B298" s="956"/>
      <c r="C298" s="938"/>
      <c r="D298" s="957"/>
      <c r="E298" s="958"/>
      <c r="F298" s="1081"/>
      <c r="G298" s="941"/>
    </row>
    <row r="299" spans="1:7" ht="150">
      <c r="A299" s="936"/>
      <c r="B299" s="959" t="s">
        <v>2187</v>
      </c>
      <c r="C299" s="959"/>
      <c r="D299" s="959"/>
      <c r="E299" s="960"/>
      <c r="F299" s="1085"/>
      <c r="G299" s="959"/>
    </row>
    <row r="300" spans="1:7">
      <c r="A300" s="936"/>
      <c r="B300" s="956"/>
      <c r="C300" s="938"/>
      <c r="D300" s="957"/>
      <c r="E300" s="958"/>
      <c r="F300" s="1081"/>
      <c r="G300" s="941"/>
    </row>
    <row r="301" spans="1:7" ht="105">
      <c r="A301" s="1161" t="s">
        <v>1706</v>
      </c>
      <c r="B301" s="956" t="s">
        <v>2188</v>
      </c>
      <c r="C301" s="962"/>
      <c r="D301" s="962"/>
      <c r="E301" s="982"/>
      <c r="F301" s="1087"/>
      <c r="G301" s="941"/>
    </row>
    <row r="302" spans="1:7">
      <c r="A302" s="1162"/>
      <c r="B302" s="956" t="s">
        <v>2131</v>
      </c>
      <c r="C302" s="962" t="s">
        <v>274</v>
      </c>
      <c r="D302" s="984">
        <v>1</v>
      </c>
      <c r="E302" s="982"/>
      <c r="F302" s="1087">
        <f>E302*D302</f>
        <v>0</v>
      </c>
      <c r="G302" s="941"/>
    </row>
    <row r="303" spans="1:7">
      <c r="A303" s="936"/>
      <c r="B303" s="979"/>
      <c r="C303" s="962"/>
      <c r="D303" s="962"/>
      <c r="E303" s="982"/>
      <c r="F303" s="1087"/>
      <c r="G303" s="941"/>
    </row>
    <row r="304" spans="1:7" ht="90">
      <c r="A304" s="1161" t="s">
        <v>1710</v>
      </c>
      <c r="B304" s="956" t="s">
        <v>2189</v>
      </c>
      <c r="C304" s="962"/>
      <c r="D304" s="962"/>
      <c r="E304" s="982"/>
      <c r="F304" s="1087"/>
      <c r="G304" s="941"/>
    </row>
    <row r="305" spans="1:7">
      <c r="A305" s="1162"/>
      <c r="B305" s="956" t="s">
        <v>2158</v>
      </c>
      <c r="C305" s="962" t="s">
        <v>13</v>
      </c>
      <c r="D305" s="984">
        <v>1</v>
      </c>
      <c r="E305" s="982"/>
      <c r="F305" s="1087">
        <f>E305*D305</f>
        <v>0</v>
      </c>
      <c r="G305" s="941"/>
    </row>
    <row r="306" spans="1:7">
      <c r="A306" s="936"/>
      <c r="B306" s="979"/>
      <c r="C306" s="962"/>
      <c r="D306" s="962"/>
      <c r="E306" s="982"/>
      <c r="F306" s="1087"/>
      <c r="G306" s="941"/>
    </row>
    <row r="307" spans="1:7" ht="135">
      <c r="A307" s="1161" t="s">
        <v>1712</v>
      </c>
      <c r="B307" s="956" t="s">
        <v>2190</v>
      </c>
      <c r="C307" s="962"/>
      <c r="D307" s="962"/>
      <c r="E307" s="982"/>
      <c r="F307" s="1087"/>
      <c r="G307" s="941"/>
    </row>
    <row r="308" spans="1:7">
      <c r="A308" s="1162"/>
      <c r="B308" s="956" t="s">
        <v>2158</v>
      </c>
      <c r="C308" s="962" t="s">
        <v>13</v>
      </c>
      <c r="D308" s="984">
        <v>5</v>
      </c>
      <c r="E308" s="982"/>
      <c r="F308" s="1087">
        <f>E308*D308</f>
        <v>0</v>
      </c>
      <c r="G308" s="941"/>
    </row>
    <row r="309" spans="1:7">
      <c r="A309" s="936"/>
      <c r="B309" s="956"/>
      <c r="C309" s="962"/>
      <c r="D309" s="984"/>
      <c r="E309" s="982"/>
      <c r="F309" s="1087"/>
      <c r="G309" s="941"/>
    </row>
    <row r="310" spans="1:7">
      <c r="A310" s="1026" t="s">
        <v>1467</v>
      </c>
      <c r="B310" s="1029" t="s">
        <v>2191</v>
      </c>
      <c r="C310" s="1030"/>
      <c r="D310" s="1030"/>
      <c r="E310" s="1030"/>
      <c r="F310" s="1088">
        <f>SUM(F302:F308)</f>
        <v>0</v>
      </c>
      <c r="G310" s="952"/>
    </row>
    <row r="311" spans="1:7">
      <c r="A311" s="936"/>
      <c r="B311" s="979"/>
      <c r="C311" s="962"/>
      <c r="D311" s="962"/>
      <c r="E311" s="986"/>
      <c r="F311" s="1087"/>
      <c r="G311" s="941"/>
    </row>
    <row r="312" spans="1:7">
      <c r="A312" s="1021" t="s">
        <v>1469</v>
      </c>
      <c r="B312" s="1024" t="s">
        <v>2192</v>
      </c>
      <c r="C312" s="1024"/>
      <c r="D312" s="1024"/>
      <c r="E312" s="1024"/>
      <c r="F312" s="1089"/>
      <c r="G312" s="955"/>
    </row>
    <row r="313" spans="1:7">
      <c r="A313" s="936"/>
      <c r="B313" s="956"/>
      <c r="C313" s="962"/>
      <c r="D313" s="984"/>
      <c r="E313" s="982"/>
      <c r="F313" s="1087"/>
      <c r="G313" s="941"/>
    </row>
    <row r="314" spans="1:7" ht="270">
      <c r="A314" s="936"/>
      <c r="B314" s="959" t="s">
        <v>2508</v>
      </c>
      <c r="C314" s="959"/>
      <c r="D314" s="959"/>
      <c r="E314" s="960"/>
      <c r="F314" s="1085"/>
      <c r="G314" s="959"/>
    </row>
    <row r="315" spans="1:7">
      <c r="A315" s="936"/>
      <c r="B315" s="956"/>
      <c r="C315" s="962"/>
      <c r="D315" s="984"/>
      <c r="E315" s="982"/>
      <c r="F315" s="1087"/>
      <c r="G315" s="941"/>
    </row>
    <row r="316" spans="1:7" ht="36" customHeight="1">
      <c r="A316" s="1161" t="s">
        <v>1752</v>
      </c>
      <c r="B316" s="956" t="s">
        <v>2193</v>
      </c>
      <c r="C316" s="962"/>
      <c r="D316" s="962"/>
      <c r="E316" s="982"/>
      <c r="F316" s="1087"/>
      <c r="G316" s="941"/>
    </row>
    <row r="317" spans="1:7">
      <c r="A317" s="1162"/>
      <c r="B317" s="956" t="s">
        <v>2158</v>
      </c>
      <c r="C317" s="962" t="s">
        <v>13</v>
      </c>
      <c r="D317" s="984">
        <v>6</v>
      </c>
      <c r="E317" s="982"/>
      <c r="F317" s="1087">
        <f>E317*D317</f>
        <v>0</v>
      </c>
      <c r="G317" s="941"/>
    </row>
    <row r="318" spans="1:7">
      <c r="A318" s="936"/>
      <c r="B318" s="979"/>
      <c r="C318" s="962"/>
      <c r="D318" s="962"/>
      <c r="E318" s="982"/>
      <c r="F318" s="1087"/>
      <c r="G318" s="941"/>
    </row>
    <row r="319" spans="1:7" ht="30">
      <c r="A319" s="1161" t="s">
        <v>1755</v>
      </c>
      <c r="B319" s="956" t="s">
        <v>2194</v>
      </c>
      <c r="C319" s="962"/>
      <c r="D319" s="962"/>
      <c r="E319" s="982"/>
      <c r="F319" s="1087"/>
      <c r="G319" s="941"/>
    </row>
    <row r="320" spans="1:7">
      <c r="A320" s="1162"/>
      <c r="B320" s="956" t="s">
        <v>2158</v>
      </c>
      <c r="C320" s="962" t="s">
        <v>13</v>
      </c>
      <c r="D320" s="984">
        <v>4</v>
      </c>
      <c r="E320" s="982"/>
      <c r="F320" s="1087">
        <f>E320*D320</f>
        <v>0</v>
      </c>
      <c r="G320" s="941"/>
    </row>
    <row r="321" spans="1:7">
      <c r="A321" s="936"/>
      <c r="B321" s="979"/>
      <c r="C321" s="962"/>
      <c r="D321" s="962"/>
      <c r="E321" s="982"/>
      <c r="F321" s="1087"/>
      <c r="G321" s="941"/>
    </row>
    <row r="322" spans="1:7" ht="30">
      <c r="A322" s="1161" t="s">
        <v>1757</v>
      </c>
      <c r="B322" s="956" t="s">
        <v>2195</v>
      </c>
      <c r="C322" s="962"/>
      <c r="D322" s="962"/>
      <c r="E322" s="982"/>
      <c r="F322" s="1087"/>
      <c r="G322" s="941"/>
    </row>
    <row r="323" spans="1:7">
      <c r="A323" s="1162"/>
      <c r="B323" s="956" t="s">
        <v>2131</v>
      </c>
      <c r="C323" s="962" t="s">
        <v>274</v>
      </c>
      <c r="D323" s="984">
        <v>1</v>
      </c>
      <c r="E323" s="982"/>
      <c r="F323" s="1087">
        <f>E323*D323</f>
        <v>0</v>
      </c>
      <c r="G323" s="941"/>
    </row>
    <row r="324" spans="1:7">
      <c r="A324" s="936"/>
      <c r="B324" s="956"/>
      <c r="C324" s="962"/>
      <c r="D324" s="984"/>
      <c r="E324" s="982"/>
      <c r="F324" s="1087"/>
      <c r="G324" s="941"/>
    </row>
    <row r="325" spans="1:7" ht="30">
      <c r="A325" s="1161" t="s">
        <v>1759</v>
      </c>
      <c r="B325" s="956" t="s">
        <v>2196</v>
      </c>
      <c r="C325" s="962"/>
      <c r="D325" s="962"/>
      <c r="E325" s="982"/>
      <c r="F325" s="1087"/>
      <c r="G325" s="941"/>
    </row>
    <row r="326" spans="1:7">
      <c r="A326" s="1162"/>
      <c r="B326" s="956" t="s">
        <v>2158</v>
      </c>
      <c r="C326" s="962" t="s">
        <v>13</v>
      </c>
      <c r="D326" s="984">
        <v>1</v>
      </c>
      <c r="E326" s="982"/>
      <c r="F326" s="1087">
        <f>E326*D326</f>
        <v>0</v>
      </c>
      <c r="G326" s="941"/>
    </row>
    <row r="327" spans="1:7">
      <c r="A327" s="936"/>
      <c r="B327" s="956"/>
      <c r="C327" s="962"/>
      <c r="D327" s="984"/>
      <c r="E327" s="982"/>
      <c r="F327" s="1087"/>
      <c r="G327" s="941"/>
    </row>
    <row r="328" spans="1:7" ht="30">
      <c r="A328" s="1161" t="s">
        <v>1761</v>
      </c>
      <c r="B328" s="956" t="s">
        <v>2197</v>
      </c>
      <c r="C328" s="962"/>
      <c r="D328" s="962"/>
      <c r="E328" s="982"/>
      <c r="F328" s="1087"/>
      <c r="G328" s="941"/>
    </row>
    <row r="329" spans="1:7">
      <c r="A329" s="1162"/>
      <c r="B329" s="956" t="s">
        <v>2158</v>
      </c>
      <c r="C329" s="962" t="s">
        <v>13</v>
      </c>
      <c r="D329" s="984">
        <v>1</v>
      </c>
      <c r="E329" s="982"/>
      <c r="F329" s="1087">
        <f>E329*D329</f>
        <v>0</v>
      </c>
      <c r="G329" s="941"/>
    </row>
    <row r="330" spans="1:7">
      <c r="A330" s="936"/>
      <c r="B330" s="956"/>
      <c r="C330" s="962"/>
      <c r="D330" s="984"/>
      <c r="E330" s="982"/>
      <c r="F330" s="1087"/>
      <c r="G330" s="941"/>
    </row>
    <row r="331" spans="1:7">
      <c r="A331" s="936"/>
      <c r="B331" s="979" t="s">
        <v>2198</v>
      </c>
      <c r="C331" s="962"/>
      <c r="D331" s="962"/>
      <c r="E331" s="982"/>
      <c r="F331" s="1087"/>
      <c r="G331" s="941"/>
    </row>
    <row r="332" spans="1:7" ht="45">
      <c r="A332" s="1161" t="s">
        <v>1763</v>
      </c>
      <c r="B332" s="956" t="s">
        <v>2199</v>
      </c>
      <c r="C332" s="962"/>
      <c r="D332" s="962"/>
      <c r="E332" s="982"/>
      <c r="F332" s="1087"/>
      <c r="G332" s="941"/>
    </row>
    <row r="333" spans="1:7">
      <c r="A333" s="1162"/>
      <c r="B333" s="956" t="s">
        <v>2158</v>
      </c>
      <c r="C333" s="962" t="s">
        <v>13</v>
      </c>
      <c r="D333" s="984">
        <v>9</v>
      </c>
      <c r="E333" s="982"/>
      <c r="F333" s="1087">
        <f>E333*D333</f>
        <v>0</v>
      </c>
      <c r="G333" s="941"/>
    </row>
    <row r="334" spans="1:7">
      <c r="A334" s="936"/>
      <c r="B334" s="979"/>
      <c r="C334" s="962"/>
      <c r="D334" s="962"/>
      <c r="E334" s="982"/>
      <c r="F334" s="1087"/>
      <c r="G334" s="941"/>
    </row>
    <row r="335" spans="1:7" ht="45">
      <c r="A335" s="1161" t="s">
        <v>1765</v>
      </c>
      <c r="B335" s="956" t="s">
        <v>2200</v>
      </c>
      <c r="C335" s="962"/>
      <c r="D335" s="962"/>
      <c r="E335" s="982"/>
      <c r="F335" s="1087"/>
      <c r="G335" s="941"/>
    </row>
    <row r="336" spans="1:7">
      <c r="A336" s="1162"/>
      <c r="B336" s="956" t="s">
        <v>2105</v>
      </c>
      <c r="C336" s="962" t="s">
        <v>1125</v>
      </c>
      <c r="D336" s="984">
        <v>3500</v>
      </c>
      <c r="E336" s="982"/>
      <c r="F336" s="1087">
        <f>E336*D336</f>
        <v>0</v>
      </c>
      <c r="G336" s="941"/>
    </row>
    <row r="337" spans="1:7">
      <c r="A337" s="936"/>
      <c r="B337" s="979"/>
      <c r="C337" s="962"/>
      <c r="D337" s="962"/>
      <c r="E337" s="982"/>
      <c r="F337" s="1087"/>
      <c r="G337" s="941"/>
    </row>
    <row r="338" spans="1:7" ht="30">
      <c r="A338" s="1161" t="s">
        <v>1767</v>
      </c>
      <c r="B338" s="956" t="s">
        <v>2201</v>
      </c>
      <c r="C338" s="962"/>
      <c r="D338" s="962"/>
      <c r="E338" s="982"/>
      <c r="F338" s="1087"/>
      <c r="G338" s="941"/>
    </row>
    <row r="339" spans="1:7">
      <c r="A339" s="1162"/>
      <c r="B339" s="956" t="s">
        <v>2105</v>
      </c>
      <c r="C339" s="962" t="s">
        <v>1125</v>
      </c>
      <c r="D339" s="984">
        <v>40</v>
      </c>
      <c r="E339" s="982"/>
      <c r="F339" s="1087">
        <f>E339*D339</f>
        <v>0</v>
      </c>
      <c r="G339" s="941"/>
    </row>
    <row r="340" spans="1:7">
      <c r="A340" s="936"/>
      <c r="B340" s="979"/>
      <c r="C340" s="962"/>
      <c r="D340" s="962"/>
      <c r="E340" s="982"/>
      <c r="F340" s="1087"/>
      <c r="G340" s="941"/>
    </row>
    <row r="341" spans="1:7" ht="75">
      <c r="A341" s="1161" t="s">
        <v>1769</v>
      </c>
      <c r="B341" s="956" t="s">
        <v>2202</v>
      </c>
      <c r="C341" s="962"/>
      <c r="D341" s="962"/>
      <c r="E341" s="982"/>
      <c r="F341" s="1087"/>
      <c r="G341" s="941"/>
    </row>
    <row r="342" spans="1:7">
      <c r="A342" s="1162"/>
      <c r="B342" s="956" t="s">
        <v>2131</v>
      </c>
      <c r="C342" s="962" t="s">
        <v>274</v>
      </c>
      <c r="D342" s="984">
        <v>1</v>
      </c>
      <c r="E342" s="982"/>
      <c r="F342" s="1087">
        <f>E342*D342</f>
        <v>0</v>
      </c>
      <c r="G342" s="941"/>
    </row>
    <row r="343" spans="1:7">
      <c r="A343" s="936"/>
      <c r="B343" s="956"/>
      <c r="C343" s="962"/>
      <c r="D343" s="984"/>
      <c r="E343" s="982"/>
      <c r="F343" s="1087"/>
      <c r="G343" s="941"/>
    </row>
    <row r="344" spans="1:7">
      <c r="A344" s="936"/>
      <c r="B344" s="979"/>
      <c r="C344" s="962"/>
      <c r="D344" s="962"/>
      <c r="E344" s="982"/>
      <c r="F344" s="1087"/>
      <c r="G344" s="941"/>
    </row>
    <row r="345" spans="1:7" ht="150">
      <c r="A345" s="1161" t="s">
        <v>1771</v>
      </c>
      <c r="B345" s="956" t="s">
        <v>2203</v>
      </c>
      <c r="C345" s="962"/>
      <c r="D345" s="962"/>
      <c r="E345" s="982"/>
      <c r="F345" s="1087"/>
      <c r="G345" s="941"/>
    </row>
    <row r="346" spans="1:7">
      <c r="A346" s="1162"/>
      <c r="B346" s="956" t="s">
        <v>2131</v>
      </c>
      <c r="C346" s="962" t="s">
        <v>274</v>
      </c>
      <c r="D346" s="984">
        <v>1</v>
      </c>
      <c r="E346" s="982"/>
      <c r="F346" s="1087">
        <f>E346*D346</f>
        <v>0</v>
      </c>
      <c r="G346" s="941"/>
    </row>
    <row r="347" spans="1:7">
      <c r="A347" s="936"/>
      <c r="B347" s="956"/>
      <c r="C347" s="962"/>
      <c r="D347" s="984"/>
      <c r="E347" s="982"/>
      <c r="F347" s="1087"/>
      <c r="G347" s="941"/>
    </row>
    <row r="348" spans="1:7">
      <c r="A348" s="1161" t="s">
        <v>1773</v>
      </c>
      <c r="B348" s="956" t="s">
        <v>2204</v>
      </c>
      <c r="C348" s="962"/>
      <c r="D348" s="962"/>
      <c r="E348" s="982"/>
      <c r="F348" s="1087"/>
      <c r="G348" s="941"/>
    </row>
    <row r="349" spans="1:7">
      <c r="A349" s="1162"/>
      <c r="B349" s="956" t="s">
        <v>2131</v>
      </c>
      <c r="C349" s="962" t="s">
        <v>274</v>
      </c>
      <c r="D349" s="984">
        <v>1</v>
      </c>
      <c r="E349" s="982"/>
      <c r="F349" s="1087">
        <f>E349*D349</f>
        <v>0</v>
      </c>
      <c r="G349" s="941"/>
    </row>
    <row r="350" spans="1:7">
      <c r="A350" s="936"/>
      <c r="B350" s="979"/>
      <c r="C350" s="962"/>
      <c r="D350" s="962"/>
      <c r="E350" s="982"/>
      <c r="F350" s="1087"/>
      <c r="G350" s="941"/>
    </row>
    <row r="351" spans="1:7">
      <c r="A351" s="1026" t="s">
        <v>1469</v>
      </c>
      <c r="B351" s="1029" t="s">
        <v>2205</v>
      </c>
      <c r="C351" s="1030"/>
      <c r="D351" s="1030"/>
      <c r="E351" s="1030"/>
      <c r="F351" s="1088">
        <f>SUM(F316:F349)</f>
        <v>0</v>
      </c>
      <c r="G351" s="952"/>
    </row>
    <row r="352" spans="1:7">
      <c r="A352" s="936"/>
      <c r="B352" s="979"/>
      <c r="C352" s="962"/>
      <c r="D352" s="962"/>
      <c r="E352" s="986"/>
      <c r="F352" s="1087"/>
      <c r="G352" s="941"/>
    </row>
    <row r="353" spans="1:7">
      <c r="A353" s="1021" t="s">
        <v>1471</v>
      </c>
      <c r="B353" s="1024" t="s">
        <v>2206</v>
      </c>
      <c r="C353" s="1024"/>
      <c r="D353" s="1024"/>
      <c r="E353" s="1024"/>
      <c r="F353" s="1089"/>
      <c r="G353" s="955"/>
    </row>
    <row r="354" spans="1:7">
      <c r="A354" s="936"/>
      <c r="B354" s="956"/>
      <c r="C354" s="962"/>
      <c r="D354" s="984"/>
      <c r="E354" s="982"/>
      <c r="F354" s="1087"/>
      <c r="G354" s="941"/>
    </row>
    <row r="355" spans="1:7" ht="120">
      <c r="A355" s="936"/>
      <c r="B355" s="959" t="s">
        <v>2207</v>
      </c>
      <c r="C355" s="983"/>
      <c r="D355" s="983"/>
      <c r="E355" s="987"/>
      <c r="F355" s="1087"/>
      <c r="G355" s="983"/>
    </row>
    <row r="356" spans="1:7">
      <c r="A356" s="936"/>
      <c r="B356" s="956"/>
      <c r="C356" s="962"/>
      <c r="D356" s="984"/>
      <c r="E356" s="982"/>
      <c r="F356" s="1087"/>
      <c r="G356" s="941"/>
    </row>
    <row r="357" spans="1:7" ht="30">
      <c r="A357" s="1161" t="s">
        <v>2208</v>
      </c>
      <c r="B357" s="988" t="s">
        <v>2209</v>
      </c>
      <c r="C357" s="962"/>
      <c r="D357" s="962"/>
      <c r="E357" s="982"/>
      <c r="F357" s="1087"/>
      <c r="G357" s="941"/>
    </row>
    <row r="358" spans="1:7">
      <c r="A358" s="1162"/>
      <c r="B358" s="956" t="s">
        <v>2158</v>
      </c>
      <c r="C358" s="962" t="s">
        <v>13</v>
      </c>
      <c r="D358" s="984">
        <v>1</v>
      </c>
      <c r="E358" s="982"/>
      <c r="F358" s="1087">
        <f>E358*D358</f>
        <v>0</v>
      </c>
      <c r="G358" s="941"/>
    </row>
    <row r="359" spans="1:7">
      <c r="A359" s="936"/>
      <c r="B359" s="979"/>
      <c r="C359" s="962"/>
      <c r="D359" s="962"/>
      <c r="E359" s="982"/>
      <c r="F359" s="1087"/>
      <c r="G359" s="941"/>
    </row>
    <row r="360" spans="1:7" ht="30">
      <c r="A360" s="1161" t="s">
        <v>2210</v>
      </c>
      <c r="B360" s="988" t="s">
        <v>2211</v>
      </c>
      <c r="C360" s="962"/>
      <c r="D360" s="962"/>
      <c r="E360" s="982"/>
      <c r="F360" s="1087"/>
      <c r="G360" s="941"/>
    </row>
    <row r="361" spans="1:7">
      <c r="A361" s="1162"/>
      <c r="B361" s="956" t="s">
        <v>2158</v>
      </c>
      <c r="C361" s="962" t="s">
        <v>13</v>
      </c>
      <c r="D361" s="984">
        <v>1</v>
      </c>
      <c r="E361" s="982"/>
      <c r="F361" s="1087">
        <f>E361*D361</f>
        <v>0</v>
      </c>
      <c r="G361" s="941"/>
    </row>
    <row r="362" spans="1:7">
      <c r="A362" s="936"/>
      <c r="B362" s="979"/>
      <c r="C362" s="962"/>
      <c r="D362" s="962"/>
      <c r="E362" s="982"/>
      <c r="F362" s="1087"/>
      <c r="G362" s="941"/>
    </row>
    <row r="363" spans="1:7" ht="30">
      <c r="A363" s="1161" t="s">
        <v>2212</v>
      </c>
      <c r="B363" s="988" t="s">
        <v>2213</v>
      </c>
      <c r="C363" s="962"/>
      <c r="D363" s="962"/>
      <c r="E363" s="982"/>
      <c r="F363" s="1087"/>
      <c r="G363" s="941"/>
    </row>
    <row r="364" spans="1:7">
      <c r="A364" s="1162"/>
      <c r="B364" s="956" t="s">
        <v>2158</v>
      </c>
      <c r="C364" s="962" t="s">
        <v>13</v>
      </c>
      <c r="D364" s="984">
        <v>1</v>
      </c>
      <c r="E364" s="982"/>
      <c r="F364" s="1087">
        <f>E364*D364</f>
        <v>0</v>
      </c>
      <c r="G364" s="941"/>
    </row>
    <row r="365" spans="1:7">
      <c r="A365" s="936"/>
      <c r="B365" s="979"/>
      <c r="C365" s="962"/>
      <c r="D365" s="962"/>
      <c r="E365" s="982"/>
      <c r="F365" s="1087"/>
      <c r="G365" s="941"/>
    </row>
    <row r="366" spans="1:7" ht="30">
      <c r="A366" s="1161" t="s">
        <v>2214</v>
      </c>
      <c r="B366" s="988" t="s">
        <v>2215</v>
      </c>
      <c r="C366" s="962"/>
      <c r="D366" s="962"/>
      <c r="E366" s="982"/>
      <c r="F366" s="1087"/>
      <c r="G366" s="941"/>
    </row>
    <row r="367" spans="1:7">
      <c r="A367" s="1162"/>
      <c r="B367" s="956" t="s">
        <v>2158</v>
      </c>
      <c r="C367" s="962" t="s">
        <v>13</v>
      </c>
      <c r="D367" s="984">
        <v>1</v>
      </c>
      <c r="E367" s="982"/>
      <c r="F367" s="1087">
        <f>E367*D367</f>
        <v>0</v>
      </c>
      <c r="G367" s="941"/>
    </row>
    <row r="368" spans="1:7">
      <c r="A368" s="936"/>
      <c r="B368" s="979"/>
      <c r="C368" s="962"/>
      <c r="D368" s="962"/>
      <c r="E368" s="982"/>
      <c r="F368" s="1087"/>
      <c r="G368" s="941"/>
    </row>
    <row r="369" spans="1:7" ht="30">
      <c r="A369" s="1161" t="s">
        <v>2216</v>
      </c>
      <c r="B369" s="988" t="s">
        <v>2217</v>
      </c>
      <c r="C369" s="962"/>
      <c r="D369" s="962"/>
      <c r="E369" s="982"/>
      <c r="F369" s="1087"/>
      <c r="G369" s="941"/>
    </row>
    <row r="370" spans="1:7">
      <c r="A370" s="1162"/>
      <c r="B370" s="956" t="s">
        <v>2158</v>
      </c>
      <c r="C370" s="962" t="s">
        <v>13</v>
      </c>
      <c r="D370" s="984">
        <v>4</v>
      </c>
      <c r="E370" s="982"/>
      <c r="F370" s="1087">
        <f>E370*D370</f>
        <v>0</v>
      </c>
      <c r="G370" s="941"/>
    </row>
    <row r="371" spans="1:7">
      <c r="A371" s="936"/>
      <c r="B371" s="979"/>
      <c r="C371" s="962"/>
      <c r="D371" s="962"/>
      <c r="E371" s="982"/>
      <c r="F371" s="1087"/>
      <c r="G371" s="941"/>
    </row>
    <row r="372" spans="1:7" ht="30">
      <c r="A372" s="1161" t="s">
        <v>2218</v>
      </c>
      <c r="B372" s="988" t="s">
        <v>2219</v>
      </c>
      <c r="C372" s="962"/>
      <c r="D372" s="962"/>
      <c r="E372" s="982"/>
      <c r="F372" s="1087"/>
      <c r="G372" s="941"/>
    </row>
    <row r="373" spans="1:7">
      <c r="A373" s="1162"/>
      <c r="B373" s="956" t="s">
        <v>2158</v>
      </c>
      <c r="C373" s="962" t="s">
        <v>13</v>
      </c>
      <c r="D373" s="984">
        <v>1</v>
      </c>
      <c r="E373" s="982"/>
      <c r="F373" s="1087">
        <f>E373*D373</f>
        <v>0</v>
      </c>
      <c r="G373" s="941"/>
    </row>
    <row r="374" spans="1:7">
      <c r="A374" s="936"/>
      <c r="B374" s="979"/>
      <c r="C374" s="962"/>
      <c r="D374" s="962"/>
      <c r="E374" s="982"/>
      <c r="F374" s="1087"/>
      <c r="G374" s="941"/>
    </row>
    <row r="375" spans="1:7" ht="30">
      <c r="A375" s="1161" t="s">
        <v>2220</v>
      </c>
      <c r="B375" s="988" t="s">
        <v>2221</v>
      </c>
      <c r="C375" s="962"/>
      <c r="D375" s="962"/>
      <c r="E375" s="982"/>
      <c r="F375" s="1087"/>
      <c r="G375" s="941"/>
    </row>
    <row r="376" spans="1:7">
      <c r="A376" s="1162"/>
      <c r="B376" s="956" t="s">
        <v>2158</v>
      </c>
      <c r="C376" s="962" t="s">
        <v>13</v>
      </c>
      <c r="D376" s="984">
        <v>1</v>
      </c>
      <c r="E376" s="982"/>
      <c r="F376" s="1087">
        <f>E376*D376</f>
        <v>0</v>
      </c>
      <c r="G376" s="941"/>
    </row>
    <row r="377" spans="1:7">
      <c r="A377" s="936"/>
      <c r="B377" s="979"/>
      <c r="C377" s="962"/>
      <c r="D377" s="962"/>
      <c r="E377" s="982"/>
      <c r="F377" s="1087"/>
      <c r="G377" s="941"/>
    </row>
    <row r="378" spans="1:7" ht="30">
      <c r="A378" s="1161" t="s">
        <v>2222</v>
      </c>
      <c r="B378" s="988" t="s">
        <v>2223</v>
      </c>
      <c r="C378" s="962"/>
      <c r="D378" s="962"/>
      <c r="E378" s="982"/>
      <c r="F378" s="1087"/>
      <c r="G378" s="941"/>
    </row>
    <row r="379" spans="1:7">
      <c r="A379" s="1162"/>
      <c r="B379" s="956" t="s">
        <v>2158</v>
      </c>
      <c r="C379" s="962" t="s">
        <v>13</v>
      </c>
      <c r="D379" s="984">
        <v>6</v>
      </c>
      <c r="E379" s="982"/>
      <c r="F379" s="1087">
        <f>E379*D379</f>
        <v>0</v>
      </c>
      <c r="G379" s="941"/>
    </row>
    <row r="380" spans="1:7">
      <c r="A380" s="936"/>
      <c r="B380" s="979"/>
      <c r="C380" s="962"/>
      <c r="D380" s="962"/>
      <c r="E380" s="982"/>
      <c r="F380" s="1087"/>
      <c r="G380" s="941"/>
    </row>
    <row r="381" spans="1:7" ht="45">
      <c r="A381" s="1161" t="s">
        <v>2224</v>
      </c>
      <c r="B381" s="988" t="s">
        <v>2509</v>
      </c>
      <c r="C381" s="962"/>
      <c r="D381" s="962"/>
      <c r="E381" s="982"/>
      <c r="F381" s="1087"/>
      <c r="G381" s="941"/>
    </row>
    <row r="382" spans="1:7">
      <c r="A382" s="1162"/>
      <c r="B382" s="956" t="s">
        <v>2158</v>
      </c>
      <c r="C382" s="962" t="s">
        <v>13</v>
      </c>
      <c r="D382" s="984">
        <v>3</v>
      </c>
      <c r="E382" s="982"/>
      <c r="F382" s="1087">
        <f>E382*D382</f>
        <v>0</v>
      </c>
      <c r="G382" s="941"/>
    </row>
    <row r="383" spans="1:7">
      <c r="A383" s="936"/>
      <c r="B383" s="979"/>
      <c r="C383" s="962"/>
      <c r="D383" s="962"/>
      <c r="E383" s="982"/>
      <c r="F383" s="1087"/>
      <c r="G383" s="941"/>
    </row>
    <row r="384" spans="1:7" ht="30">
      <c r="A384" s="1161" t="s">
        <v>2225</v>
      </c>
      <c r="B384" s="988" t="s">
        <v>2226</v>
      </c>
      <c r="C384" s="962"/>
      <c r="D384" s="962"/>
      <c r="E384" s="982"/>
      <c r="F384" s="1087"/>
      <c r="G384" s="941"/>
    </row>
    <row r="385" spans="1:7">
      <c r="A385" s="1162"/>
      <c r="B385" s="956" t="s">
        <v>2158</v>
      </c>
      <c r="C385" s="962" t="s">
        <v>13</v>
      </c>
      <c r="D385" s="984">
        <v>3</v>
      </c>
      <c r="E385" s="982"/>
      <c r="F385" s="1087">
        <f>E385*D385</f>
        <v>0</v>
      </c>
      <c r="G385" s="941"/>
    </row>
    <row r="386" spans="1:7">
      <c r="A386" s="936"/>
      <c r="B386" s="979"/>
      <c r="C386" s="962"/>
      <c r="D386" s="962"/>
      <c r="E386" s="982"/>
      <c r="F386" s="1087"/>
      <c r="G386" s="941"/>
    </row>
    <row r="387" spans="1:7" ht="30">
      <c r="A387" s="1161" t="s">
        <v>2227</v>
      </c>
      <c r="B387" s="988" t="s">
        <v>2228</v>
      </c>
      <c r="C387" s="962"/>
      <c r="D387" s="962"/>
      <c r="E387" s="982"/>
      <c r="F387" s="1087"/>
      <c r="G387" s="941"/>
    </row>
    <row r="388" spans="1:7">
      <c r="A388" s="1162"/>
      <c r="B388" s="956" t="s">
        <v>2158</v>
      </c>
      <c r="C388" s="962" t="s">
        <v>13</v>
      </c>
      <c r="D388" s="984">
        <v>1</v>
      </c>
      <c r="E388" s="982"/>
      <c r="F388" s="1087">
        <f>E388*D388</f>
        <v>0</v>
      </c>
      <c r="G388" s="941"/>
    </row>
    <row r="389" spans="1:7">
      <c r="A389" s="936"/>
      <c r="B389" s="979"/>
      <c r="C389" s="962"/>
      <c r="D389" s="962"/>
      <c r="E389" s="982"/>
      <c r="F389" s="1087"/>
      <c r="G389" s="941"/>
    </row>
    <row r="390" spans="1:7" ht="45">
      <c r="A390" s="1161" t="s">
        <v>2229</v>
      </c>
      <c r="B390" s="988" t="s">
        <v>2230</v>
      </c>
      <c r="C390" s="962"/>
      <c r="D390" s="962"/>
      <c r="E390" s="982"/>
      <c r="F390" s="1087"/>
      <c r="G390" s="941"/>
    </row>
    <row r="391" spans="1:7">
      <c r="A391" s="1162"/>
      <c r="B391" s="956" t="s">
        <v>2158</v>
      </c>
      <c r="C391" s="962" t="s">
        <v>13</v>
      </c>
      <c r="D391" s="984">
        <v>1</v>
      </c>
      <c r="E391" s="982"/>
      <c r="F391" s="1087">
        <f>E391*D391</f>
        <v>0</v>
      </c>
      <c r="G391" s="941"/>
    </row>
    <row r="392" spans="1:7">
      <c r="A392" s="936"/>
      <c r="B392" s="979"/>
      <c r="C392" s="962"/>
      <c r="D392" s="962"/>
      <c r="E392" s="982"/>
      <c r="F392" s="1087"/>
      <c r="G392" s="941"/>
    </row>
    <row r="393" spans="1:7" ht="40.5" customHeight="1">
      <c r="A393" s="1161" t="s">
        <v>2231</v>
      </c>
      <c r="B393" s="988" t="s">
        <v>2232</v>
      </c>
      <c r="C393" s="962"/>
      <c r="D393" s="962"/>
      <c r="E393" s="982"/>
      <c r="F393" s="1087"/>
      <c r="G393" s="941"/>
    </row>
    <row r="394" spans="1:7">
      <c r="A394" s="1162"/>
      <c r="B394" s="956" t="s">
        <v>2158</v>
      </c>
      <c r="C394" s="962" t="s">
        <v>13</v>
      </c>
      <c r="D394" s="984">
        <v>1</v>
      </c>
      <c r="E394" s="982"/>
      <c r="F394" s="1087">
        <f>E394*D394</f>
        <v>0</v>
      </c>
      <c r="G394" s="941"/>
    </row>
    <row r="395" spans="1:7">
      <c r="A395" s="936"/>
      <c r="B395" s="979"/>
      <c r="C395" s="962"/>
      <c r="D395" s="962"/>
      <c r="E395" s="982"/>
      <c r="F395" s="1087"/>
      <c r="G395" s="941"/>
    </row>
    <row r="396" spans="1:7" ht="135">
      <c r="A396" s="1161" t="s">
        <v>2233</v>
      </c>
      <c r="B396" s="1099" t="s">
        <v>2638</v>
      </c>
      <c r="C396" s="962"/>
      <c r="D396" s="962"/>
      <c r="E396" s="982"/>
      <c r="F396" s="1087"/>
      <c r="G396" s="941"/>
    </row>
    <row r="397" spans="1:7">
      <c r="A397" s="1162"/>
      <c r="B397" s="956" t="s">
        <v>2158</v>
      </c>
      <c r="C397" s="962" t="s">
        <v>13</v>
      </c>
      <c r="D397" s="984">
        <v>1</v>
      </c>
      <c r="E397" s="982"/>
      <c r="F397" s="1087">
        <f>E397*D397</f>
        <v>0</v>
      </c>
      <c r="G397" s="941"/>
    </row>
    <row r="398" spans="1:7">
      <c r="A398" s="936"/>
      <c r="B398" s="979"/>
      <c r="C398" s="962"/>
      <c r="D398" s="962"/>
      <c r="E398" s="982"/>
      <c r="F398" s="1087"/>
      <c r="G398" s="941"/>
    </row>
    <row r="399" spans="1:7" ht="30">
      <c r="A399" s="1161" t="s">
        <v>2234</v>
      </c>
      <c r="B399" s="988" t="s">
        <v>2639</v>
      </c>
      <c r="C399" s="962"/>
      <c r="D399" s="962"/>
      <c r="E399" s="982"/>
      <c r="F399" s="1087"/>
      <c r="G399" s="941"/>
    </row>
    <row r="400" spans="1:7">
      <c r="A400" s="1162"/>
      <c r="B400" s="956" t="s">
        <v>2158</v>
      </c>
      <c r="C400" s="962" t="s">
        <v>13</v>
      </c>
      <c r="D400" s="984">
        <v>1</v>
      </c>
      <c r="E400" s="982"/>
      <c r="F400" s="1087">
        <f>E400*D400</f>
        <v>0</v>
      </c>
      <c r="G400" s="941"/>
    </row>
    <row r="401" spans="1:7">
      <c r="A401" s="936"/>
      <c r="B401" s="979"/>
      <c r="C401" s="962"/>
      <c r="D401" s="962"/>
      <c r="E401" s="982"/>
      <c r="F401" s="1087"/>
      <c r="G401" s="941"/>
    </row>
    <row r="402" spans="1:7" ht="30">
      <c r="A402" s="1161" t="s">
        <v>2235</v>
      </c>
      <c r="B402" s="988" t="s">
        <v>2641</v>
      </c>
      <c r="C402" s="962"/>
      <c r="D402" s="962"/>
      <c r="E402" s="982"/>
      <c r="F402" s="1087"/>
      <c r="G402" s="941"/>
    </row>
    <row r="403" spans="1:7">
      <c r="A403" s="1162"/>
      <c r="B403" s="956" t="s">
        <v>2158</v>
      </c>
      <c r="C403" s="962" t="s">
        <v>13</v>
      </c>
      <c r="D403" s="984">
        <v>2</v>
      </c>
      <c r="E403" s="982"/>
      <c r="F403" s="1087">
        <f>E403*D403</f>
        <v>0</v>
      </c>
      <c r="G403" s="941"/>
    </row>
    <row r="404" spans="1:7">
      <c r="A404" s="936"/>
      <c r="B404" s="979"/>
      <c r="C404" s="962"/>
      <c r="D404" s="962"/>
      <c r="E404" s="982"/>
      <c r="F404" s="1087"/>
      <c r="G404" s="941"/>
    </row>
    <row r="405" spans="1:7" ht="30">
      <c r="A405" s="1161" t="s">
        <v>2236</v>
      </c>
      <c r="B405" s="988" t="s">
        <v>2237</v>
      </c>
      <c r="C405" s="962"/>
      <c r="D405" s="962"/>
      <c r="E405" s="982"/>
      <c r="F405" s="1087"/>
      <c r="G405" s="941"/>
    </row>
    <row r="406" spans="1:7">
      <c r="A406" s="1162"/>
      <c r="B406" s="956" t="s">
        <v>2158</v>
      </c>
      <c r="C406" s="962" t="s">
        <v>13</v>
      </c>
      <c r="D406" s="984">
        <v>30</v>
      </c>
      <c r="E406" s="982"/>
      <c r="F406" s="1087">
        <f>E406*D406</f>
        <v>0</v>
      </c>
      <c r="G406" s="941"/>
    </row>
    <row r="407" spans="1:7">
      <c r="A407" s="936"/>
      <c r="B407" s="979"/>
      <c r="C407" s="962"/>
      <c r="D407" s="962"/>
      <c r="E407" s="982"/>
      <c r="F407" s="1087"/>
      <c r="G407" s="941"/>
    </row>
    <row r="408" spans="1:7" ht="45">
      <c r="A408" s="1161" t="s">
        <v>2238</v>
      </c>
      <c r="B408" s="988" t="s">
        <v>2640</v>
      </c>
      <c r="C408" s="962"/>
      <c r="D408" s="962"/>
      <c r="E408" s="982"/>
      <c r="F408" s="1087"/>
      <c r="G408" s="941"/>
    </row>
    <row r="409" spans="1:7">
      <c r="A409" s="1162"/>
      <c r="B409" s="956" t="s">
        <v>2105</v>
      </c>
      <c r="C409" s="962" t="s">
        <v>1125</v>
      </c>
      <c r="D409" s="984">
        <v>60</v>
      </c>
      <c r="E409" s="982"/>
      <c r="F409" s="1087">
        <f>E409*D409</f>
        <v>0</v>
      </c>
      <c r="G409" s="941"/>
    </row>
    <row r="410" spans="1:7">
      <c r="A410" s="936"/>
      <c r="B410" s="979"/>
      <c r="C410" s="962"/>
      <c r="D410" s="962"/>
      <c r="E410" s="982"/>
      <c r="F410" s="1087"/>
      <c r="G410" s="941"/>
    </row>
    <row r="411" spans="1:7" ht="30">
      <c r="A411" s="1161" t="s">
        <v>2239</v>
      </c>
      <c r="B411" s="988" t="s">
        <v>2240</v>
      </c>
      <c r="C411" s="962"/>
      <c r="D411" s="962"/>
      <c r="E411" s="982"/>
      <c r="F411" s="1087"/>
      <c r="G411" s="941"/>
    </row>
    <row r="412" spans="1:7">
      <c r="A412" s="1162"/>
      <c r="B412" s="956" t="s">
        <v>2158</v>
      </c>
      <c r="C412" s="962" t="s">
        <v>13</v>
      </c>
      <c r="D412" s="984">
        <v>2</v>
      </c>
      <c r="E412" s="982"/>
      <c r="F412" s="1087">
        <f>E412*D412</f>
        <v>0</v>
      </c>
      <c r="G412" s="941"/>
    </row>
    <row r="413" spans="1:7">
      <c r="A413" s="936"/>
      <c r="B413" s="979"/>
      <c r="C413" s="962"/>
      <c r="D413" s="962"/>
      <c r="E413" s="982"/>
      <c r="F413" s="1087"/>
      <c r="G413" s="941"/>
    </row>
    <row r="414" spans="1:7" ht="30">
      <c r="A414" s="1161" t="s">
        <v>2241</v>
      </c>
      <c r="B414" s="988" t="s">
        <v>2242</v>
      </c>
      <c r="C414" s="962"/>
      <c r="D414" s="962"/>
      <c r="E414" s="982"/>
      <c r="F414" s="1087"/>
      <c r="G414" s="941"/>
    </row>
    <row r="415" spans="1:7">
      <c r="A415" s="1162"/>
      <c r="B415" s="956" t="s">
        <v>2158</v>
      </c>
      <c r="C415" s="962" t="s">
        <v>13</v>
      </c>
      <c r="D415" s="984">
        <v>1</v>
      </c>
      <c r="E415" s="982"/>
      <c r="F415" s="1087">
        <f>E415*D415</f>
        <v>0</v>
      </c>
      <c r="G415" s="941"/>
    </row>
    <row r="416" spans="1:7">
      <c r="A416" s="936"/>
      <c r="B416" s="979"/>
      <c r="C416" s="962"/>
      <c r="D416" s="962"/>
      <c r="E416" s="982"/>
      <c r="F416" s="1087"/>
      <c r="G416" s="941"/>
    </row>
    <row r="417" spans="1:7" ht="30">
      <c r="A417" s="1161" t="s">
        <v>2243</v>
      </c>
      <c r="B417" s="988" t="s">
        <v>2244</v>
      </c>
      <c r="C417" s="962"/>
      <c r="D417" s="962"/>
      <c r="E417" s="982"/>
      <c r="F417" s="1087"/>
      <c r="G417" s="941"/>
    </row>
    <row r="418" spans="1:7">
      <c r="A418" s="1162"/>
      <c r="B418" s="956" t="s">
        <v>2158</v>
      </c>
      <c r="C418" s="962" t="s">
        <v>13</v>
      </c>
      <c r="D418" s="984">
        <v>3</v>
      </c>
      <c r="E418" s="982"/>
      <c r="F418" s="1087">
        <f>E418*D418</f>
        <v>0</v>
      </c>
      <c r="G418" s="941"/>
    </row>
    <row r="419" spans="1:7">
      <c r="A419" s="936"/>
      <c r="B419" s="979"/>
      <c r="C419" s="962"/>
      <c r="D419" s="962"/>
      <c r="E419" s="982"/>
      <c r="F419" s="1087"/>
      <c r="G419" s="941"/>
    </row>
    <row r="420" spans="1:7" ht="30">
      <c r="A420" s="1161" t="s">
        <v>2245</v>
      </c>
      <c r="B420" s="988" t="s">
        <v>2246</v>
      </c>
      <c r="C420" s="962"/>
      <c r="D420" s="962"/>
      <c r="E420" s="982"/>
      <c r="F420" s="1087"/>
      <c r="G420" s="941"/>
    </row>
    <row r="421" spans="1:7">
      <c r="A421" s="1162"/>
      <c r="B421" s="956" t="s">
        <v>2158</v>
      </c>
      <c r="C421" s="962" t="s">
        <v>13</v>
      </c>
      <c r="D421" s="984">
        <v>12</v>
      </c>
      <c r="E421" s="982"/>
      <c r="F421" s="1087">
        <f>E421*D421</f>
        <v>0</v>
      </c>
      <c r="G421" s="941"/>
    </row>
    <row r="422" spans="1:7">
      <c r="A422" s="936"/>
      <c r="B422" s="979"/>
      <c r="C422" s="962"/>
      <c r="D422" s="962"/>
      <c r="E422" s="982"/>
      <c r="F422" s="1087"/>
      <c r="G422" s="941"/>
    </row>
    <row r="423" spans="1:7" ht="240" customHeight="1">
      <c r="A423" s="1161" t="s">
        <v>2247</v>
      </c>
      <c r="B423" s="988" t="s">
        <v>2642</v>
      </c>
      <c r="C423" s="962"/>
      <c r="D423" s="962"/>
      <c r="E423" s="982"/>
      <c r="F423" s="1087"/>
      <c r="G423" s="941"/>
    </row>
    <row r="424" spans="1:7">
      <c r="A424" s="1162"/>
      <c r="B424" s="956" t="s">
        <v>2158</v>
      </c>
      <c r="C424" s="962" t="s">
        <v>13</v>
      </c>
      <c r="D424" s="984">
        <v>1</v>
      </c>
      <c r="E424" s="982"/>
      <c r="F424" s="1087">
        <f>E424*D424</f>
        <v>0</v>
      </c>
      <c r="G424" s="941"/>
    </row>
    <row r="425" spans="1:7">
      <c r="A425" s="936"/>
      <c r="B425" s="979"/>
      <c r="C425" s="962"/>
      <c r="D425" s="962"/>
      <c r="E425" s="982"/>
      <c r="F425" s="1087"/>
      <c r="G425" s="941"/>
    </row>
    <row r="426" spans="1:7" ht="30">
      <c r="A426" s="1161" t="s">
        <v>2248</v>
      </c>
      <c r="B426" s="988" t="s">
        <v>2249</v>
      </c>
      <c r="C426" s="962"/>
      <c r="D426" s="962"/>
      <c r="E426" s="982"/>
      <c r="F426" s="1087"/>
      <c r="G426" s="941"/>
    </row>
    <row r="427" spans="1:7">
      <c r="A427" s="1162"/>
      <c r="B427" s="956" t="s">
        <v>2158</v>
      </c>
      <c r="C427" s="962" t="s">
        <v>13</v>
      </c>
      <c r="D427" s="984">
        <v>2</v>
      </c>
      <c r="E427" s="982"/>
      <c r="F427" s="1087">
        <f>E427*D427</f>
        <v>0</v>
      </c>
      <c r="G427" s="941"/>
    </row>
    <row r="428" spans="1:7">
      <c r="A428" s="936"/>
      <c r="B428" s="979"/>
      <c r="C428" s="962"/>
      <c r="D428" s="962"/>
      <c r="E428" s="982"/>
      <c r="F428" s="1087"/>
      <c r="G428" s="941"/>
    </row>
    <row r="429" spans="1:7" ht="30">
      <c r="A429" s="1161" t="s">
        <v>2250</v>
      </c>
      <c r="B429" s="988" t="s">
        <v>2251</v>
      </c>
      <c r="C429" s="962"/>
      <c r="D429" s="962"/>
      <c r="E429" s="982"/>
      <c r="F429" s="1087"/>
      <c r="G429" s="941"/>
    </row>
    <row r="430" spans="1:7">
      <c r="A430" s="1162"/>
      <c r="B430" s="956" t="s">
        <v>2158</v>
      </c>
      <c r="C430" s="962" t="s">
        <v>13</v>
      </c>
      <c r="D430" s="984">
        <v>2</v>
      </c>
      <c r="E430" s="982"/>
      <c r="F430" s="1087">
        <f>E430*D430</f>
        <v>0</v>
      </c>
      <c r="G430" s="941"/>
    </row>
    <row r="431" spans="1:7">
      <c r="A431" s="936"/>
      <c r="B431" s="979"/>
      <c r="C431" s="962"/>
      <c r="D431" s="962"/>
      <c r="E431" s="982"/>
      <c r="F431" s="1087"/>
      <c r="G431" s="941"/>
    </row>
    <row r="432" spans="1:7" ht="45">
      <c r="A432" s="1161" t="s">
        <v>2252</v>
      </c>
      <c r="B432" s="988" t="s">
        <v>2253</v>
      </c>
      <c r="C432" s="962"/>
      <c r="D432" s="962"/>
      <c r="E432" s="982"/>
      <c r="F432" s="1087"/>
      <c r="G432" s="941"/>
    </row>
    <row r="433" spans="1:7">
      <c r="A433" s="1162"/>
      <c r="B433" s="956" t="s">
        <v>2158</v>
      </c>
      <c r="C433" s="962" t="s">
        <v>13</v>
      </c>
      <c r="D433" s="984">
        <v>1</v>
      </c>
      <c r="E433" s="982"/>
      <c r="F433" s="1087">
        <f>E433*D433</f>
        <v>0</v>
      </c>
      <c r="G433" s="941"/>
    </row>
    <row r="434" spans="1:7">
      <c r="A434" s="936"/>
      <c r="B434" s="979"/>
      <c r="C434" s="962"/>
      <c r="D434" s="962"/>
      <c r="E434" s="982"/>
      <c r="F434" s="1087"/>
      <c r="G434" s="941"/>
    </row>
    <row r="435" spans="1:7" ht="30">
      <c r="A435" s="1161" t="s">
        <v>2254</v>
      </c>
      <c r="B435" s="988" t="s">
        <v>2255</v>
      </c>
      <c r="C435" s="962"/>
      <c r="D435" s="962"/>
      <c r="E435" s="982"/>
      <c r="F435" s="1087"/>
      <c r="G435" s="941"/>
    </row>
    <row r="436" spans="1:7">
      <c r="A436" s="1162"/>
      <c r="B436" s="956" t="s">
        <v>2158</v>
      </c>
      <c r="C436" s="962" t="s">
        <v>13</v>
      </c>
      <c r="D436" s="984">
        <v>80</v>
      </c>
      <c r="E436" s="982"/>
      <c r="F436" s="1087">
        <f>E436*D436</f>
        <v>0</v>
      </c>
      <c r="G436" s="941"/>
    </row>
    <row r="437" spans="1:7">
      <c r="A437" s="936"/>
      <c r="B437" s="979"/>
      <c r="C437" s="962"/>
      <c r="D437" s="962"/>
      <c r="E437" s="982"/>
      <c r="F437" s="1087"/>
      <c r="G437" s="941"/>
    </row>
    <row r="438" spans="1:7" ht="45">
      <c r="A438" s="1161" t="s">
        <v>2256</v>
      </c>
      <c r="B438" s="989" t="s">
        <v>2643</v>
      </c>
      <c r="C438" s="962"/>
      <c r="D438" s="962"/>
      <c r="E438" s="982"/>
      <c r="F438" s="1087"/>
      <c r="G438" s="941"/>
    </row>
    <row r="439" spans="1:7">
      <c r="A439" s="1162"/>
      <c r="B439" s="956" t="s">
        <v>2105</v>
      </c>
      <c r="C439" s="962" t="s">
        <v>1125</v>
      </c>
      <c r="D439" s="984">
        <v>250</v>
      </c>
      <c r="E439" s="982"/>
      <c r="F439" s="1087">
        <f>E439*D439</f>
        <v>0</v>
      </c>
      <c r="G439" s="941"/>
    </row>
    <row r="440" spans="1:7">
      <c r="A440" s="936"/>
      <c r="B440" s="979"/>
      <c r="C440" s="962"/>
      <c r="D440" s="962"/>
      <c r="E440" s="982"/>
      <c r="F440" s="1087"/>
      <c r="G440" s="941"/>
    </row>
    <row r="441" spans="1:7" ht="30">
      <c r="A441" s="1161" t="s">
        <v>2257</v>
      </c>
      <c r="B441" s="988" t="s">
        <v>2258</v>
      </c>
      <c r="C441" s="962"/>
      <c r="D441" s="962"/>
      <c r="E441" s="982"/>
      <c r="F441" s="1087"/>
      <c r="G441" s="941"/>
    </row>
    <row r="442" spans="1:7">
      <c r="A442" s="1162"/>
      <c r="B442" s="956" t="s">
        <v>2158</v>
      </c>
      <c r="C442" s="962" t="s">
        <v>13</v>
      </c>
      <c r="D442" s="984">
        <v>7</v>
      </c>
      <c r="E442" s="982"/>
      <c r="F442" s="1087">
        <f>E442*D442</f>
        <v>0</v>
      </c>
      <c r="G442" s="941"/>
    </row>
    <row r="443" spans="1:7" ht="9" customHeight="1">
      <c r="A443" s="936"/>
      <c r="B443" s="979"/>
      <c r="C443" s="962"/>
      <c r="D443" s="962"/>
      <c r="E443" s="982"/>
      <c r="F443" s="1087"/>
      <c r="G443" s="941"/>
    </row>
    <row r="444" spans="1:7" ht="60">
      <c r="A444" s="1161" t="s">
        <v>2259</v>
      </c>
      <c r="B444" s="988" t="s">
        <v>2260</v>
      </c>
      <c r="C444" s="962"/>
      <c r="D444" s="962"/>
      <c r="E444" s="982"/>
      <c r="F444" s="1087"/>
      <c r="G444" s="941"/>
    </row>
    <row r="445" spans="1:7">
      <c r="A445" s="1162"/>
      <c r="B445" s="956" t="s">
        <v>2158</v>
      </c>
      <c r="C445" s="962" t="s">
        <v>13</v>
      </c>
      <c r="D445" s="984">
        <v>1</v>
      </c>
      <c r="E445" s="982"/>
      <c r="F445" s="1087">
        <f>E445*D445</f>
        <v>0</v>
      </c>
      <c r="G445" s="941"/>
    </row>
    <row r="446" spans="1:7">
      <c r="A446" s="936"/>
      <c r="B446" s="979"/>
      <c r="C446" s="938"/>
      <c r="D446" s="938"/>
      <c r="E446" s="958"/>
      <c r="F446" s="1081"/>
      <c r="G446" s="941"/>
    </row>
    <row r="447" spans="1:7">
      <c r="A447" s="1026" t="s">
        <v>1471</v>
      </c>
      <c r="B447" s="1027" t="s">
        <v>2261</v>
      </c>
      <c r="C447" s="1028"/>
      <c r="D447" s="1028"/>
      <c r="E447" s="1028"/>
      <c r="F447" s="1083">
        <f>SUM(F358:F446)</f>
        <v>0</v>
      </c>
      <c r="G447" s="952"/>
    </row>
    <row r="448" spans="1:7">
      <c r="A448" s="936"/>
      <c r="B448" s="979"/>
      <c r="C448" s="938"/>
      <c r="D448" s="938"/>
      <c r="E448" s="939"/>
      <c r="F448" s="1081"/>
      <c r="G448" s="941"/>
    </row>
    <row r="449" spans="1:7">
      <c r="A449" s="1021" t="s">
        <v>2262</v>
      </c>
      <c r="B449" s="1012" t="s">
        <v>2263</v>
      </c>
      <c r="C449" s="1015"/>
      <c r="D449" s="1015"/>
      <c r="E449" s="1015"/>
      <c r="F449" s="1084"/>
      <c r="G449" s="955"/>
    </row>
    <row r="450" spans="1:7">
      <c r="A450" s="936"/>
      <c r="B450" s="956"/>
      <c r="C450" s="938"/>
      <c r="D450" s="957"/>
      <c r="E450" s="958"/>
      <c r="F450" s="1081"/>
      <c r="G450" s="941"/>
    </row>
    <row r="451" spans="1:7" ht="255">
      <c r="A451" s="936"/>
      <c r="B451" s="959" t="s">
        <v>2264</v>
      </c>
      <c r="C451" s="940"/>
      <c r="D451" s="940"/>
      <c r="E451" s="990"/>
      <c r="F451" s="1081"/>
      <c r="G451" s="940"/>
    </row>
    <row r="452" spans="1:7">
      <c r="A452" s="936"/>
      <c r="B452" s="956"/>
      <c r="C452" s="938"/>
      <c r="D452" s="957"/>
      <c r="E452" s="958"/>
      <c r="F452" s="1081"/>
      <c r="G452" s="941"/>
    </row>
    <row r="453" spans="1:7" ht="189.75" customHeight="1">
      <c r="A453" s="1161" t="s">
        <v>2265</v>
      </c>
      <c r="B453" s="988" t="s">
        <v>2644</v>
      </c>
      <c r="C453" s="938"/>
      <c r="D453" s="938"/>
      <c r="E453" s="958"/>
      <c r="F453" s="1081"/>
      <c r="G453" s="941"/>
    </row>
    <row r="454" spans="1:7">
      <c r="A454" s="1162"/>
      <c r="B454" s="956" t="s">
        <v>2158</v>
      </c>
      <c r="C454" s="938" t="s">
        <v>13</v>
      </c>
      <c r="D454" s="957">
        <v>1</v>
      </c>
      <c r="E454" s="958"/>
      <c r="F454" s="1081">
        <f>E454*D454</f>
        <v>0</v>
      </c>
      <c r="G454" s="941"/>
    </row>
    <row r="455" spans="1:7">
      <c r="A455" s="936"/>
      <c r="B455" s="979"/>
      <c r="C455" s="938"/>
      <c r="D455" s="938"/>
      <c r="E455" s="958"/>
      <c r="F455" s="1081"/>
      <c r="G455" s="941"/>
    </row>
    <row r="456" spans="1:7" ht="30">
      <c r="A456" s="1161" t="s">
        <v>2266</v>
      </c>
      <c r="B456" s="988" t="s">
        <v>2267</v>
      </c>
      <c r="C456" s="938"/>
      <c r="D456" s="938"/>
      <c r="E456" s="958"/>
      <c r="F456" s="1081"/>
      <c r="G456" s="941"/>
    </row>
    <row r="457" spans="1:7">
      <c r="A457" s="1162"/>
      <c r="B457" s="956" t="s">
        <v>2158</v>
      </c>
      <c r="C457" s="938" t="s">
        <v>13</v>
      </c>
      <c r="D457" s="957">
        <v>1</v>
      </c>
      <c r="E457" s="958"/>
      <c r="F457" s="1081">
        <f>E457*D457</f>
        <v>0</v>
      </c>
      <c r="G457" s="941"/>
    </row>
    <row r="458" spans="1:7">
      <c r="A458" s="936"/>
      <c r="B458" s="979"/>
      <c r="C458" s="938"/>
      <c r="D458" s="938"/>
      <c r="E458" s="958"/>
      <c r="F458" s="1081"/>
      <c r="G458" s="941"/>
    </row>
    <row r="459" spans="1:7">
      <c r="A459" s="1161" t="s">
        <v>2268</v>
      </c>
      <c r="B459" s="1099" t="s">
        <v>2762</v>
      </c>
      <c r="C459" s="938"/>
      <c r="D459" s="938"/>
      <c r="E459" s="958"/>
      <c r="F459" s="1081"/>
      <c r="G459" s="941"/>
    </row>
    <row r="460" spans="1:7">
      <c r="A460" s="1162"/>
      <c r="B460" s="956" t="s">
        <v>2158</v>
      </c>
      <c r="C460" s="938" t="s">
        <v>13</v>
      </c>
      <c r="D460" s="957">
        <v>1</v>
      </c>
      <c r="E460" s="958"/>
      <c r="F460" s="1081">
        <f>E460*D460</f>
        <v>0</v>
      </c>
      <c r="G460" s="941"/>
    </row>
    <row r="461" spans="1:7">
      <c r="A461" s="936"/>
      <c r="B461" s="979"/>
      <c r="C461" s="938"/>
      <c r="D461" s="938"/>
      <c r="E461" s="958"/>
      <c r="F461" s="1081"/>
      <c r="G461" s="941"/>
    </row>
    <row r="462" spans="1:7" ht="123" customHeight="1">
      <c r="A462" s="1161" t="s">
        <v>2269</v>
      </c>
      <c r="B462" s="988" t="s">
        <v>2645</v>
      </c>
      <c r="C462" s="938"/>
      <c r="D462" s="938"/>
      <c r="E462" s="958"/>
      <c r="F462" s="1081"/>
      <c r="G462" s="941"/>
    </row>
    <row r="463" spans="1:7">
      <c r="A463" s="1162"/>
      <c r="B463" s="956" t="s">
        <v>2158</v>
      </c>
      <c r="C463" s="938" t="s">
        <v>13</v>
      </c>
      <c r="D463" s="957">
        <v>2</v>
      </c>
      <c r="E463" s="958"/>
      <c r="F463" s="1081">
        <f>E463*D463</f>
        <v>0</v>
      </c>
      <c r="G463" s="941"/>
    </row>
    <row r="464" spans="1:7">
      <c r="A464" s="936"/>
      <c r="B464" s="979"/>
      <c r="C464" s="938"/>
      <c r="D464" s="938"/>
      <c r="E464" s="958"/>
      <c r="F464" s="1081"/>
      <c r="G464" s="941"/>
    </row>
    <row r="465" spans="1:7" ht="60">
      <c r="A465" s="1161" t="s">
        <v>2270</v>
      </c>
      <c r="B465" s="988" t="s">
        <v>2271</v>
      </c>
      <c r="C465" s="938"/>
      <c r="D465" s="938"/>
      <c r="E465" s="958"/>
      <c r="F465" s="1081"/>
      <c r="G465" s="941"/>
    </row>
    <row r="466" spans="1:7">
      <c r="A466" s="1162"/>
      <c r="B466" s="956" t="s">
        <v>2158</v>
      </c>
      <c r="C466" s="938" t="s">
        <v>13</v>
      </c>
      <c r="D466" s="957">
        <v>4</v>
      </c>
      <c r="E466" s="958"/>
      <c r="F466" s="1081">
        <f>E466*D466</f>
        <v>0</v>
      </c>
      <c r="G466" s="941"/>
    </row>
    <row r="467" spans="1:7">
      <c r="A467" s="936"/>
      <c r="B467" s="979"/>
      <c r="C467" s="938"/>
      <c r="D467" s="938"/>
      <c r="E467" s="958"/>
      <c r="F467" s="1081"/>
      <c r="G467" s="941"/>
    </row>
    <row r="468" spans="1:7" ht="60">
      <c r="A468" s="1161" t="s">
        <v>2272</v>
      </c>
      <c r="B468" s="989" t="s">
        <v>2646</v>
      </c>
      <c r="C468" s="938"/>
      <c r="D468" s="938"/>
      <c r="E468" s="958"/>
      <c r="F468" s="1081"/>
      <c r="G468" s="941"/>
    </row>
    <row r="469" spans="1:7">
      <c r="A469" s="1162"/>
      <c r="B469" s="956" t="s">
        <v>2158</v>
      </c>
      <c r="C469" s="938" t="s">
        <v>13</v>
      </c>
      <c r="D469" s="957">
        <v>1</v>
      </c>
      <c r="E469" s="958"/>
      <c r="F469" s="1081">
        <f>E469*D469</f>
        <v>0</v>
      </c>
      <c r="G469" s="941"/>
    </row>
    <row r="470" spans="1:7">
      <c r="A470" s="936"/>
      <c r="B470" s="979"/>
      <c r="C470" s="938"/>
      <c r="D470" s="938"/>
      <c r="E470" s="958"/>
      <c r="F470" s="1081"/>
      <c r="G470" s="941"/>
    </row>
    <row r="471" spans="1:7" ht="60">
      <c r="A471" s="1161" t="s">
        <v>2273</v>
      </c>
      <c r="B471" s="988" t="s">
        <v>2647</v>
      </c>
      <c r="C471" s="938"/>
      <c r="D471" s="938"/>
      <c r="E471" s="958"/>
      <c r="F471" s="1081"/>
      <c r="G471" s="941"/>
    </row>
    <row r="472" spans="1:7">
      <c r="A472" s="1162"/>
      <c r="B472" s="956" t="s">
        <v>2158</v>
      </c>
      <c r="C472" s="938" t="s">
        <v>13</v>
      </c>
      <c r="D472" s="957">
        <v>2</v>
      </c>
      <c r="E472" s="958"/>
      <c r="F472" s="1081">
        <f>E472*D472</f>
        <v>0</v>
      </c>
      <c r="G472" s="941"/>
    </row>
    <row r="473" spans="1:7">
      <c r="A473" s="936"/>
      <c r="B473" s="979"/>
      <c r="C473" s="938"/>
      <c r="D473" s="938"/>
      <c r="E473" s="958"/>
      <c r="F473" s="1081"/>
      <c r="G473" s="941"/>
    </row>
    <row r="474" spans="1:7" ht="120">
      <c r="A474" s="1161" t="s">
        <v>2274</v>
      </c>
      <c r="B474" s="988" t="s">
        <v>2648</v>
      </c>
      <c r="C474" s="938"/>
      <c r="D474" s="938"/>
      <c r="E474" s="958"/>
      <c r="F474" s="1081"/>
      <c r="G474" s="941"/>
    </row>
    <row r="475" spans="1:7">
      <c r="A475" s="1162"/>
      <c r="B475" s="956" t="s">
        <v>2158</v>
      </c>
      <c r="C475" s="938" t="s">
        <v>13</v>
      </c>
      <c r="D475" s="957">
        <v>2</v>
      </c>
      <c r="E475" s="958"/>
      <c r="F475" s="1081">
        <f>E475*D475</f>
        <v>0</v>
      </c>
      <c r="G475" s="941"/>
    </row>
    <row r="476" spans="1:7">
      <c r="A476" s="936"/>
      <c r="B476" s="979"/>
      <c r="C476" s="938"/>
      <c r="D476" s="938"/>
      <c r="E476" s="958"/>
      <c r="F476" s="1081"/>
      <c r="G476" s="941"/>
    </row>
    <row r="477" spans="1:7" ht="315">
      <c r="A477" s="1161" t="s">
        <v>2275</v>
      </c>
      <c r="B477" s="988" t="s">
        <v>2649</v>
      </c>
      <c r="C477" s="938"/>
      <c r="D477" s="938"/>
      <c r="E477" s="958"/>
      <c r="F477" s="1081"/>
      <c r="G477" s="941"/>
    </row>
    <row r="478" spans="1:7">
      <c r="A478" s="1162"/>
      <c r="B478" s="956" t="s">
        <v>2158</v>
      </c>
      <c r="C478" s="938" t="s">
        <v>13</v>
      </c>
      <c r="D478" s="957">
        <v>1</v>
      </c>
      <c r="E478" s="958"/>
      <c r="F478" s="1081">
        <f>E478*D478</f>
        <v>0</v>
      </c>
      <c r="G478" s="941"/>
    </row>
    <row r="479" spans="1:7">
      <c r="A479" s="936"/>
      <c r="B479" s="979"/>
      <c r="C479" s="938"/>
      <c r="D479" s="938"/>
      <c r="E479" s="958"/>
      <c r="F479" s="1081"/>
      <c r="G479" s="941"/>
    </row>
    <row r="480" spans="1:7" ht="30">
      <c r="A480" s="1161" t="s">
        <v>2276</v>
      </c>
      <c r="B480" s="988" t="s">
        <v>2650</v>
      </c>
      <c r="C480" s="938"/>
      <c r="D480" s="938"/>
      <c r="E480" s="958"/>
      <c r="F480" s="1081"/>
      <c r="G480" s="941"/>
    </row>
    <row r="481" spans="1:7">
      <c r="A481" s="1162"/>
      <c r="B481" s="956" t="s">
        <v>2158</v>
      </c>
      <c r="C481" s="938" t="s">
        <v>13</v>
      </c>
      <c r="D481" s="957">
        <v>1</v>
      </c>
      <c r="E481" s="958"/>
      <c r="F481" s="1081">
        <f>E481*D481</f>
        <v>0</v>
      </c>
      <c r="G481" s="941"/>
    </row>
    <row r="482" spans="1:7">
      <c r="A482" s="936"/>
      <c r="B482" s="979"/>
      <c r="C482" s="938"/>
      <c r="D482" s="938"/>
      <c r="E482" s="958"/>
      <c r="F482" s="1081"/>
      <c r="G482" s="941"/>
    </row>
    <row r="483" spans="1:7" ht="45">
      <c r="A483" s="1161" t="s">
        <v>2277</v>
      </c>
      <c r="B483" s="1099" t="s">
        <v>2763</v>
      </c>
      <c r="C483" s="938"/>
      <c r="D483" s="938"/>
      <c r="E483" s="958"/>
      <c r="F483" s="1081"/>
      <c r="G483" s="941"/>
    </row>
    <row r="484" spans="1:7">
      <c r="A484" s="1162"/>
      <c r="B484" s="956" t="s">
        <v>2158</v>
      </c>
      <c r="C484" s="938" t="s">
        <v>13</v>
      </c>
      <c r="D484" s="957">
        <v>2</v>
      </c>
      <c r="E484" s="958"/>
      <c r="F484" s="1081">
        <f>E484*D484</f>
        <v>0</v>
      </c>
      <c r="G484" s="941"/>
    </row>
    <row r="485" spans="1:7">
      <c r="A485" s="936"/>
      <c r="B485" s="979"/>
      <c r="C485" s="938"/>
      <c r="D485" s="938"/>
      <c r="E485" s="958"/>
      <c r="F485" s="1081"/>
      <c r="G485" s="941"/>
    </row>
    <row r="486" spans="1:7" ht="30">
      <c r="A486" s="1161" t="s">
        <v>2278</v>
      </c>
      <c r="B486" s="988" t="s">
        <v>2279</v>
      </c>
      <c r="C486" s="938"/>
      <c r="D486" s="938"/>
      <c r="E486" s="958"/>
      <c r="F486" s="1081"/>
      <c r="G486" s="941"/>
    </row>
    <row r="487" spans="1:7">
      <c r="A487" s="1162"/>
      <c r="B487" s="956" t="s">
        <v>2158</v>
      </c>
      <c r="C487" s="938" t="s">
        <v>13</v>
      </c>
      <c r="D487" s="957">
        <v>2</v>
      </c>
      <c r="E487" s="958"/>
      <c r="F487" s="1081">
        <f>E487*D487</f>
        <v>0</v>
      </c>
      <c r="G487" s="941"/>
    </row>
    <row r="488" spans="1:7">
      <c r="A488" s="936"/>
      <c r="B488" s="979"/>
      <c r="C488" s="938"/>
      <c r="D488" s="938"/>
      <c r="E488" s="958"/>
      <c r="F488" s="1081"/>
      <c r="G488" s="941"/>
    </row>
    <row r="489" spans="1:7" ht="60">
      <c r="A489" s="1161" t="s">
        <v>2280</v>
      </c>
      <c r="B489" s="988" t="s">
        <v>2651</v>
      </c>
      <c r="C489" s="938"/>
      <c r="D489" s="938"/>
      <c r="E489" s="958"/>
      <c r="F489" s="1081"/>
      <c r="G489" s="941"/>
    </row>
    <row r="490" spans="1:7">
      <c r="A490" s="1162"/>
      <c r="B490" s="956" t="s">
        <v>2158</v>
      </c>
      <c r="C490" s="938" t="s">
        <v>13</v>
      </c>
      <c r="D490" s="957">
        <v>2</v>
      </c>
      <c r="E490" s="958"/>
      <c r="F490" s="1081">
        <f>E490*D490</f>
        <v>0</v>
      </c>
      <c r="G490" s="941"/>
    </row>
    <row r="491" spans="1:7">
      <c r="A491" s="936"/>
      <c r="B491" s="979"/>
      <c r="C491" s="938"/>
      <c r="D491" s="938"/>
      <c r="E491" s="958"/>
      <c r="F491" s="1081"/>
      <c r="G491" s="941"/>
    </row>
    <row r="492" spans="1:7" ht="120">
      <c r="A492" s="1161" t="s">
        <v>2281</v>
      </c>
      <c r="B492" s="991" t="s">
        <v>2648</v>
      </c>
      <c r="C492" s="938"/>
      <c r="D492" s="938"/>
      <c r="E492" s="958"/>
      <c r="F492" s="1081"/>
      <c r="G492" s="941"/>
    </row>
    <row r="493" spans="1:7">
      <c r="A493" s="1162"/>
      <c r="B493" s="956" t="s">
        <v>2158</v>
      </c>
      <c r="C493" s="938" t="s">
        <v>13</v>
      </c>
      <c r="D493" s="957">
        <v>2</v>
      </c>
      <c r="E493" s="958"/>
      <c r="F493" s="1081">
        <f>E493*D493</f>
        <v>0</v>
      </c>
      <c r="G493" s="941"/>
    </row>
    <row r="494" spans="1:7">
      <c r="A494" s="936"/>
      <c r="B494" s="979"/>
      <c r="C494" s="938"/>
      <c r="D494" s="938"/>
      <c r="E494" s="958"/>
      <c r="F494" s="1081"/>
      <c r="G494" s="941"/>
    </row>
    <row r="495" spans="1:7" ht="30">
      <c r="A495" s="1161" t="s">
        <v>2282</v>
      </c>
      <c r="B495" s="988" t="s">
        <v>2652</v>
      </c>
      <c r="C495" s="938"/>
      <c r="D495" s="938"/>
      <c r="E495" s="958"/>
      <c r="F495" s="1081"/>
      <c r="G495" s="941"/>
    </row>
    <row r="496" spans="1:7">
      <c r="A496" s="1162"/>
      <c r="B496" s="956" t="s">
        <v>2158</v>
      </c>
      <c r="C496" s="938" t="s">
        <v>13</v>
      </c>
      <c r="D496" s="957">
        <v>2</v>
      </c>
      <c r="E496" s="958"/>
      <c r="F496" s="1081">
        <f>E496*D496</f>
        <v>0</v>
      </c>
      <c r="G496" s="941"/>
    </row>
    <row r="497" spans="1:7">
      <c r="A497" s="936"/>
      <c r="B497" s="979"/>
      <c r="C497" s="938"/>
      <c r="D497" s="938"/>
      <c r="E497" s="958"/>
      <c r="F497" s="1081"/>
      <c r="G497" s="941"/>
    </row>
    <row r="498" spans="1:7" ht="105">
      <c r="A498" s="1161" t="s">
        <v>2283</v>
      </c>
      <c r="B498" s="988" t="s">
        <v>2663</v>
      </c>
      <c r="C498" s="938"/>
      <c r="D498" s="938"/>
      <c r="E498" s="958"/>
      <c r="F498" s="1081"/>
      <c r="G498" s="941"/>
    </row>
    <row r="499" spans="1:7">
      <c r="A499" s="1162"/>
      <c r="B499" s="956" t="s">
        <v>2158</v>
      </c>
      <c r="C499" s="938" t="s">
        <v>13</v>
      </c>
      <c r="D499" s="957">
        <v>2</v>
      </c>
      <c r="E499" s="958"/>
      <c r="F499" s="1081">
        <f>E499*D499</f>
        <v>0</v>
      </c>
      <c r="G499" s="941"/>
    </row>
    <row r="500" spans="1:7">
      <c r="A500" s="936"/>
      <c r="B500" s="979"/>
      <c r="C500" s="938"/>
      <c r="D500" s="938"/>
      <c r="E500" s="958"/>
      <c r="F500" s="1081"/>
      <c r="G500" s="941"/>
    </row>
    <row r="501" spans="1:7" ht="136.5" customHeight="1">
      <c r="A501" s="1161" t="s">
        <v>2284</v>
      </c>
      <c r="B501" s="988" t="s">
        <v>2664</v>
      </c>
      <c r="C501" s="938"/>
      <c r="D501" s="938"/>
      <c r="E501" s="958"/>
      <c r="F501" s="1081"/>
      <c r="G501" s="941"/>
    </row>
    <row r="502" spans="1:7">
      <c r="A502" s="1162"/>
      <c r="B502" s="956" t="s">
        <v>2158</v>
      </c>
      <c r="C502" s="938" t="s">
        <v>13</v>
      </c>
      <c r="D502" s="957">
        <v>1</v>
      </c>
      <c r="E502" s="958"/>
      <c r="F502" s="1081">
        <f>E502*D502</f>
        <v>0</v>
      </c>
      <c r="G502" s="941"/>
    </row>
    <row r="503" spans="1:7">
      <c r="A503" s="936"/>
      <c r="B503" s="979"/>
      <c r="C503" s="938"/>
      <c r="D503" s="938"/>
      <c r="E503" s="958"/>
      <c r="F503" s="1081"/>
      <c r="G503" s="941"/>
    </row>
    <row r="504" spans="1:7">
      <c r="A504" s="1011" t="s">
        <v>2262</v>
      </c>
      <c r="B504" s="1012" t="s">
        <v>2285</v>
      </c>
      <c r="C504" s="1014"/>
      <c r="D504" s="1014"/>
      <c r="E504" s="1014"/>
      <c r="F504" s="1086">
        <f>SUM(F452:F502)</f>
        <v>0</v>
      </c>
      <c r="G504" s="952"/>
    </row>
    <row r="505" spans="1:7">
      <c r="A505" s="936"/>
      <c r="B505" s="979"/>
      <c r="C505" s="938"/>
      <c r="D505" s="938"/>
      <c r="E505" s="939"/>
      <c r="F505" s="1081"/>
      <c r="G505" s="941"/>
    </row>
    <row r="506" spans="1:7">
      <c r="A506" s="1021" t="s">
        <v>2286</v>
      </c>
      <c r="B506" s="1012" t="s">
        <v>2287</v>
      </c>
      <c r="C506" s="1015"/>
      <c r="D506" s="1015"/>
      <c r="E506" s="1015"/>
      <c r="F506" s="1084"/>
      <c r="G506" s="955"/>
    </row>
    <row r="507" spans="1:7">
      <c r="A507" s="992"/>
      <c r="B507" s="993"/>
      <c r="C507" s="994"/>
      <c r="D507" s="994"/>
      <c r="E507" s="995"/>
      <c r="F507" s="1090"/>
      <c r="G507" s="996"/>
    </row>
    <row r="508" spans="1:7" ht="198.75" customHeight="1">
      <c r="A508" s="992"/>
      <c r="B508" s="959" t="s">
        <v>2288</v>
      </c>
      <c r="C508" s="983"/>
      <c r="D508" s="983"/>
      <c r="E508" s="987"/>
      <c r="F508" s="1087"/>
      <c r="G508" s="983"/>
    </row>
    <row r="509" spans="1:7">
      <c r="A509" s="992"/>
      <c r="B509" s="993"/>
      <c r="C509" s="994"/>
      <c r="D509" s="994"/>
      <c r="E509" s="995"/>
      <c r="F509" s="1090"/>
      <c r="G509" s="996"/>
    </row>
    <row r="510" spans="1:7" ht="306.75" customHeight="1">
      <c r="A510" s="1161" t="s">
        <v>2289</v>
      </c>
      <c r="B510" s="988" t="s">
        <v>2659</v>
      </c>
      <c r="C510" s="962"/>
      <c r="D510" s="962"/>
      <c r="E510" s="982"/>
      <c r="F510" s="1087"/>
      <c r="G510" s="941"/>
    </row>
    <row r="511" spans="1:7">
      <c r="A511" s="1162"/>
      <c r="B511" s="956" t="s">
        <v>2158</v>
      </c>
      <c r="C511" s="962" t="s">
        <v>13</v>
      </c>
      <c r="D511" s="984">
        <v>13</v>
      </c>
      <c r="E511" s="982"/>
      <c r="F511" s="1087">
        <f>E511*D511</f>
        <v>0</v>
      </c>
      <c r="G511" s="941"/>
    </row>
    <row r="512" spans="1:7">
      <c r="A512" s="936"/>
      <c r="B512" s="979"/>
      <c r="C512" s="962"/>
      <c r="D512" s="962"/>
      <c r="E512" s="982"/>
      <c r="F512" s="1087"/>
      <c r="G512" s="941"/>
    </row>
    <row r="513" spans="1:7" ht="300">
      <c r="A513" s="1161" t="s">
        <v>2290</v>
      </c>
      <c r="B513" s="988" t="s">
        <v>2655</v>
      </c>
      <c r="C513" s="962"/>
      <c r="D513" s="962"/>
      <c r="E513" s="982"/>
      <c r="F513" s="1087"/>
      <c r="G513" s="941"/>
    </row>
    <row r="514" spans="1:7">
      <c r="A514" s="1162"/>
      <c r="B514" s="956" t="s">
        <v>2158</v>
      </c>
      <c r="C514" s="962" t="s">
        <v>13</v>
      </c>
      <c r="D514" s="984">
        <v>90</v>
      </c>
      <c r="E514" s="982"/>
      <c r="F514" s="1087">
        <f>E514*D514</f>
        <v>0</v>
      </c>
      <c r="G514" s="941"/>
    </row>
    <row r="515" spans="1:7">
      <c r="A515" s="936"/>
      <c r="B515" s="979"/>
      <c r="C515" s="962"/>
      <c r="D515" s="962"/>
      <c r="E515" s="982"/>
      <c r="F515" s="1087"/>
      <c r="G515" s="941"/>
    </row>
    <row r="516" spans="1:7" ht="315">
      <c r="A516" s="1161" t="s">
        <v>2291</v>
      </c>
      <c r="B516" s="988" t="s">
        <v>2658</v>
      </c>
      <c r="C516" s="962"/>
      <c r="D516" s="962"/>
      <c r="E516" s="982"/>
      <c r="F516" s="1087"/>
      <c r="G516" s="941"/>
    </row>
    <row r="517" spans="1:7">
      <c r="A517" s="1162"/>
      <c r="B517" s="956" t="s">
        <v>2158</v>
      </c>
      <c r="C517" s="962" t="s">
        <v>13</v>
      </c>
      <c r="D517" s="984">
        <v>3</v>
      </c>
      <c r="E517" s="982"/>
      <c r="F517" s="1087">
        <f>E517*D517</f>
        <v>0</v>
      </c>
      <c r="G517" s="941"/>
    </row>
    <row r="518" spans="1:7">
      <c r="A518" s="936"/>
      <c r="B518" s="979"/>
      <c r="C518" s="962"/>
      <c r="D518" s="962"/>
      <c r="E518" s="982"/>
      <c r="F518" s="1087"/>
      <c r="G518" s="941"/>
    </row>
    <row r="519" spans="1:7" ht="270">
      <c r="A519" s="1161" t="s">
        <v>2292</v>
      </c>
      <c r="B519" s="988" t="s">
        <v>2657</v>
      </c>
      <c r="C519" s="962"/>
      <c r="D519" s="962"/>
      <c r="E519" s="982"/>
      <c r="F519" s="1087"/>
      <c r="G519" s="941"/>
    </row>
    <row r="520" spans="1:7">
      <c r="A520" s="1162"/>
      <c r="B520" s="956" t="s">
        <v>2158</v>
      </c>
      <c r="C520" s="962" t="s">
        <v>13</v>
      </c>
      <c r="D520" s="984">
        <v>22</v>
      </c>
      <c r="E520" s="982"/>
      <c r="F520" s="1087">
        <f>E520*D520</f>
        <v>0</v>
      </c>
      <c r="G520" s="941"/>
    </row>
    <row r="521" spans="1:7">
      <c r="A521" s="936"/>
      <c r="B521" s="979"/>
      <c r="C521" s="962"/>
      <c r="D521" s="962"/>
      <c r="E521" s="982"/>
      <c r="F521" s="1087"/>
      <c r="G521" s="941"/>
    </row>
    <row r="522" spans="1:7" ht="210">
      <c r="A522" s="1161" t="s">
        <v>2293</v>
      </c>
      <c r="B522" s="988" t="s">
        <v>2656</v>
      </c>
      <c r="C522" s="962"/>
      <c r="D522" s="962"/>
      <c r="E522" s="982"/>
      <c r="F522" s="1087"/>
      <c r="G522" s="941"/>
    </row>
    <row r="523" spans="1:7">
      <c r="A523" s="1162"/>
      <c r="B523" s="956" t="s">
        <v>2158</v>
      </c>
      <c r="C523" s="962" t="s">
        <v>13</v>
      </c>
      <c r="D523" s="984">
        <v>1</v>
      </c>
      <c r="E523" s="982"/>
      <c r="F523" s="1087">
        <f>E523*D523</f>
        <v>0</v>
      </c>
      <c r="G523" s="941"/>
    </row>
    <row r="524" spans="1:7">
      <c r="A524" s="936"/>
      <c r="B524" s="979"/>
      <c r="C524" s="962"/>
      <c r="D524" s="962"/>
      <c r="E524" s="982"/>
      <c r="F524" s="1087"/>
      <c r="G524" s="941"/>
    </row>
    <row r="525" spans="1:7" ht="240">
      <c r="A525" s="1161" t="s">
        <v>2294</v>
      </c>
      <c r="B525" s="988" t="s">
        <v>2510</v>
      </c>
      <c r="C525" s="962"/>
      <c r="D525" s="962"/>
      <c r="E525" s="982"/>
      <c r="F525" s="1087"/>
      <c r="G525" s="941"/>
    </row>
    <row r="526" spans="1:7">
      <c r="A526" s="1162"/>
      <c r="B526" s="956" t="s">
        <v>2158</v>
      </c>
      <c r="C526" s="962" t="s">
        <v>13</v>
      </c>
      <c r="D526" s="984">
        <v>22</v>
      </c>
      <c r="E526" s="982"/>
      <c r="F526" s="1087">
        <f>E526*D526</f>
        <v>0</v>
      </c>
      <c r="G526" s="941"/>
    </row>
    <row r="527" spans="1:7">
      <c r="A527" s="936"/>
      <c r="B527" s="979"/>
      <c r="C527" s="962"/>
      <c r="D527" s="962"/>
      <c r="E527" s="982"/>
      <c r="F527" s="1087"/>
      <c r="G527" s="941"/>
    </row>
    <row r="528" spans="1:7" ht="255">
      <c r="A528" s="1161" t="s">
        <v>2295</v>
      </c>
      <c r="B528" s="988" t="s">
        <v>2511</v>
      </c>
      <c r="C528" s="962"/>
      <c r="D528" s="962"/>
      <c r="E528" s="982"/>
      <c r="F528" s="1087"/>
      <c r="G528" s="941"/>
    </row>
    <row r="529" spans="1:7">
      <c r="A529" s="1162"/>
      <c r="B529" s="956" t="s">
        <v>2158</v>
      </c>
      <c r="C529" s="962" t="s">
        <v>13</v>
      </c>
      <c r="D529" s="984">
        <v>11</v>
      </c>
      <c r="E529" s="982"/>
      <c r="F529" s="1087">
        <f>E529*D529</f>
        <v>0</v>
      </c>
      <c r="G529" s="941"/>
    </row>
    <row r="530" spans="1:7">
      <c r="A530" s="936"/>
      <c r="B530" s="979"/>
      <c r="C530" s="962"/>
      <c r="D530" s="962"/>
      <c r="E530" s="982"/>
      <c r="F530" s="1087"/>
      <c r="G530" s="941"/>
    </row>
    <row r="531" spans="1:7" ht="260.25" customHeight="1">
      <c r="A531" s="1161" t="s">
        <v>2296</v>
      </c>
      <c r="B531" s="988" t="s">
        <v>2512</v>
      </c>
      <c r="C531" s="962"/>
      <c r="D531" s="962"/>
      <c r="E531" s="982"/>
      <c r="F531" s="1087"/>
      <c r="G531" s="941"/>
    </row>
    <row r="532" spans="1:7">
      <c r="A532" s="1162"/>
      <c r="B532" s="956" t="s">
        <v>2158</v>
      </c>
      <c r="C532" s="962" t="s">
        <v>13</v>
      </c>
      <c r="D532" s="984">
        <v>2</v>
      </c>
      <c r="E532" s="982"/>
      <c r="F532" s="1087">
        <f>E532*D532</f>
        <v>0</v>
      </c>
      <c r="G532" s="941"/>
    </row>
    <row r="533" spans="1:7">
      <c r="A533" s="936"/>
      <c r="B533" s="979"/>
      <c r="C533" s="962"/>
      <c r="D533" s="962"/>
      <c r="E533" s="982"/>
      <c r="F533" s="1087"/>
      <c r="G533" s="941"/>
    </row>
    <row r="534" spans="1:7" ht="215.25" customHeight="1">
      <c r="A534" s="1161" t="s">
        <v>2297</v>
      </c>
      <c r="B534" s="988" t="s">
        <v>2513</v>
      </c>
      <c r="C534" s="962"/>
      <c r="D534" s="962"/>
      <c r="E534" s="982"/>
      <c r="F534" s="1087"/>
      <c r="G534" s="941"/>
    </row>
    <row r="535" spans="1:7">
      <c r="A535" s="1162"/>
      <c r="B535" s="956" t="s">
        <v>2158</v>
      </c>
      <c r="C535" s="962" t="s">
        <v>13</v>
      </c>
      <c r="D535" s="984">
        <v>3</v>
      </c>
      <c r="E535" s="982"/>
      <c r="F535" s="1087">
        <f>E535*D535</f>
        <v>0</v>
      </c>
      <c r="G535" s="941"/>
    </row>
    <row r="536" spans="1:7">
      <c r="A536" s="936"/>
      <c r="B536" s="979"/>
      <c r="C536" s="962"/>
      <c r="D536" s="962"/>
      <c r="E536" s="982"/>
      <c r="F536" s="1087"/>
      <c r="G536" s="941"/>
    </row>
    <row r="537" spans="1:7" ht="255">
      <c r="A537" s="1161" t="s">
        <v>2298</v>
      </c>
      <c r="B537" s="988" t="s">
        <v>2514</v>
      </c>
      <c r="C537" s="962"/>
      <c r="D537" s="962"/>
      <c r="E537" s="982"/>
      <c r="F537" s="1087"/>
      <c r="G537" s="941"/>
    </row>
    <row r="538" spans="1:7">
      <c r="A538" s="1162"/>
      <c r="B538" s="956" t="s">
        <v>2158</v>
      </c>
      <c r="C538" s="962" t="s">
        <v>13</v>
      </c>
      <c r="D538" s="984">
        <v>1</v>
      </c>
      <c r="E538" s="982"/>
      <c r="F538" s="1087">
        <f>E538*D538</f>
        <v>0</v>
      </c>
      <c r="G538" s="941"/>
    </row>
    <row r="539" spans="1:7">
      <c r="A539" s="936"/>
      <c r="B539" s="979"/>
      <c r="C539" s="962"/>
      <c r="D539" s="962"/>
      <c r="E539" s="982"/>
      <c r="F539" s="1087"/>
      <c r="G539" s="941"/>
    </row>
    <row r="540" spans="1:7" ht="240">
      <c r="A540" s="1161" t="s">
        <v>2299</v>
      </c>
      <c r="B540" s="988" t="s">
        <v>2515</v>
      </c>
      <c r="C540" s="962"/>
      <c r="D540" s="962"/>
      <c r="E540" s="982"/>
      <c r="F540" s="1087"/>
      <c r="G540" s="941"/>
    </row>
    <row r="541" spans="1:7">
      <c r="A541" s="1162"/>
      <c r="B541" s="956" t="s">
        <v>2158</v>
      </c>
      <c r="C541" s="962" t="s">
        <v>13</v>
      </c>
      <c r="D541" s="984">
        <v>4</v>
      </c>
      <c r="E541" s="982"/>
      <c r="F541" s="1087">
        <f>E541*D541</f>
        <v>0</v>
      </c>
      <c r="G541" s="941"/>
    </row>
    <row r="542" spans="1:7">
      <c r="A542" s="936"/>
      <c r="B542" s="979"/>
      <c r="C542" s="962"/>
      <c r="D542" s="962"/>
      <c r="E542" s="982"/>
      <c r="F542" s="1087"/>
      <c r="G542" s="941"/>
    </row>
    <row r="543" spans="1:7" ht="217.5" customHeight="1">
      <c r="A543" s="1161" t="s">
        <v>2300</v>
      </c>
      <c r="B543" s="988" t="s">
        <v>2516</v>
      </c>
      <c r="C543" s="962"/>
      <c r="D543" s="962"/>
      <c r="E543" s="982"/>
      <c r="F543" s="1087"/>
      <c r="G543" s="941"/>
    </row>
    <row r="544" spans="1:7">
      <c r="A544" s="1162"/>
      <c r="B544" s="956" t="s">
        <v>2158</v>
      </c>
      <c r="C544" s="962" t="s">
        <v>13</v>
      </c>
      <c r="D544" s="984">
        <v>2</v>
      </c>
      <c r="E544" s="982"/>
      <c r="F544" s="1087">
        <f>E544*D544</f>
        <v>0</v>
      </c>
      <c r="G544" s="941"/>
    </row>
    <row r="545" spans="1:7">
      <c r="A545" s="936"/>
      <c r="B545" s="979"/>
      <c r="C545" s="962"/>
      <c r="D545" s="962"/>
      <c r="E545" s="982"/>
      <c r="F545" s="1087"/>
      <c r="G545" s="941"/>
    </row>
    <row r="546" spans="1:7">
      <c r="A546" s="936"/>
      <c r="B546" s="975"/>
      <c r="C546" s="962"/>
      <c r="D546" s="984"/>
      <c r="E546" s="982"/>
      <c r="F546" s="1087"/>
      <c r="G546" s="941"/>
    </row>
    <row r="547" spans="1:7">
      <c r="A547" s="1011" t="s">
        <v>2286</v>
      </c>
      <c r="B547" s="1024" t="s">
        <v>2301</v>
      </c>
      <c r="C547" s="1025"/>
      <c r="D547" s="1025"/>
      <c r="E547" s="1025"/>
      <c r="F547" s="1089">
        <f>SUM(F510:F545)</f>
        <v>0</v>
      </c>
      <c r="G547" s="955"/>
    </row>
    <row r="548" spans="1:7">
      <c r="A548" s="936"/>
      <c r="B548" s="997"/>
      <c r="C548" s="998"/>
      <c r="D548" s="999"/>
      <c r="E548" s="1000"/>
      <c r="F548" s="1091"/>
      <c r="G548" s="941"/>
    </row>
    <row r="549" spans="1:7">
      <c r="A549" s="1021" t="s">
        <v>2302</v>
      </c>
      <c r="B549" s="1024" t="s">
        <v>2303</v>
      </c>
      <c r="C549" s="1024"/>
      <c r="D549" s="1024"/>
      <c r="E549" s="1024"/>
      <c r="F549" s="1089"/>
      <c r="G549" s="955"/>
    </row>
    <row r="550" spans="1:7">
      <c r="A550" s="992"/>
      <c r="B550" s="993"/>
      <c r="C550" s="994"/>
      <c r="D550" s="994"/>
      <c r="E550" s="995"/>
      <c r="F550" s="1090"/>
      <c r="G550" s="996"/>
    </row>
    <row r="551" spans="1:7" ht="218.25" customHeight="1">
      <c r="A551" s="992"/>
      <c r="B551" s="1001" t="s">
        <v>2304</v>
      </c>
      <c r="C551" s="985"/>
      <c r="D551" s="985"/>
      <c r="E551" s="1002"/>
      <c r="F551" s="1087"/>
      <c r="G551" s="985"/>
    </row>
    <row r="552" spans="1:7">
      <c r="A552" s="992"/>
      <c r="B552" s="993"/>
      <c r="C552" s="994"/>
      <c r="D552" s="994"/>
      <c r="E552" s="995"/>
      <c r="F552" s="1090"/>
      <c r="G552" s="996"/>
    </row>
    <row r="553" spans="1:7" ht="409.5">
      <c r="A553" s="936" t="s">
        <v>2305</v>
      </c>
      <c r="B553" s="956" t="s">
        <v>2306</v>
      </c>
      <c r="C553" s="962"/>
      <c r="D553" s="984"/>
      <c r="E553" s="982"/>
      <c r="F553" s="1087"/>
      <c r="G553" s="996"/>
    </row>
    <row r="554" spans="1:7" ht="105">
      <c r="A554" s="936"/>
      <c r="B554" s="956" t="s">
        <v>2307</v>
      </c>
      <c r="C554" s="938"/>
      <c r="D554" s="957"/>
      <c r="E554" s="958"/>
      <c r="F554" s="1081"/>
      <c r="G554" s="996"/>
    </row>
    <row r="555" spans="1:7">
      <c r="A555" s="936"/>
      <c r="B555" s="956" t="s">
        <v>2131</v>
      </c>
      <c r="C555" s="1003" t="s">
        <v>274</v>
      </c>
      <c r="D555" s="1003">
        <v>1</v>
      </c>
      <c r="E555" s="958"/>
      <c r="F555" s="1081">
        <f>E555*D555</f>
        <v>0</v>
      </c>
      <c r="G555" s="996"/>
    </row>
    <row r="556" spans="1:7">
      <c r="A556" s="936"/>
      <c r="B556" s="979"/>
      <c r="C556" s="938"/>
      <c r="D556" s="938"/>
      <c r="E556" s="958"/>
      <c r="F556" s="1081"/>
      <c r="G556" s="941"/>
    </row>
    <row r="557" spans="1:7" ht="120">
      <c r="A557" s="1161" t="s">
        <v>2308</v>
      </c>
      <c r="B557" s="956" t="s">
        <v>2309</v>
      </c>
      <c r="C557" s="938"/>
      <c r="D557" s="938"/>
      <c r="E557" s="958"/>
      <c r="F557" s="1081"/>
      <c r="G557" s="941"/>
    </row>
    <row r="558" spans="1:7">
      <c r="A558" s="1162"/>
      <c r="B558" s="956" t="s">
        <v>2158</v>
      </c>
      <c r="C558" s="938" t="s">
        <v>13</v>
      </c>
      <c r="D558" s="957">
        <v>1</v>
      </c>
      <c r="E558" s="958"/>
      <c r="F558" s="1081">
        <f>E558*D558</f>
        <v>0</v>
      </c>
      <c r="G558" s="941"/>
    </row>
    <row r="559" spans="1:7">
      <c r="A559" s="992"/>
      <c r="B559" s="993"/>
      <c r="C559" s="994"/>
      <c r="D559" s="994"/>
      <c r="E559" s="995"/>
      <c r="F559" s="1090"/>
      <c r="G559" s="996"/>
    </row>
    <row r="560" spans="1:7" ht="90">
      <c r="A560" s="936" t="s">
        <v>2310</v>
      </c>
      <c r="B560" s="956" t="s">
        <v>2311</v>
      </c>
      <c r="C560" s="938"/>
      <c r="D560" s="957"/>
      <c r="E560" s="958"/>
      <c r="F560" s="1081"/>
      <c r="G560" s="996"/>
    </row>
    <row r="561" spans="1:7">
      <c r="A561" s="936"/>
      <c r="B561" s="956" t="s">
        <v>2158</v>
      </c>
      <c r="C561" s="1003" t="s">
        <v>13</v>
      </c>
      <c r="D561" s="1003">
        <v>1</v>
      </c>
      <c r="E561" s="958"/>
      <c r="F561" s="1081">
        <f>E561*D561</f>
        <v>0</v>
      </c>
      <c r="G561" s="996"/>
    </row>
    <row r="562" spans="1:7">
      <c r="A562" s="992"/>
      <c r="B562" s="993"/>
      <c r="C562" s="994"/>
      <c r="D562" s="994"/>
      <c r="E562" s="995"/>
      <c r="F562" s="1090"/>
      <c r="G562" s="996"/>
    </row>
    <row r="563" spans="1:7" ht="409.5">
      <c r="A563" s="936" t="s">
        <v>2312</v>
      </c>
      <c r="B563" s="956" t="s">
        <v>2760</v>
      </c>
      <c r="C563" s="938"/>
      <c r="D563" s="957"/>
      <c r="E563" s="958"/>
      <c r="F563" s="1081"/>
      <c r="G563" s="996"/>
    </row>
    <row r="564" spans="1:7">
      <c r="A564" s="936"/>
      <c r="B564" s="956" t="s">
        <v>2158</v>
      </c>
      <c r="C564" s="1003" t="s">
        <v>13</v>
      </c>
      <c r="D564" s="1003">
        <v>36</v>
      </c>
      <c r="E564" s="958"/>
      <c r="F564" s="1081">
        <f>E564*D564</f>
        <v>0</v>
      </c>
      <c r="G564" s="996"/>
    </row>
    <row r="565" spans="1:7">
      <c r="A565" s="992"/>
      <c r="B565" s="993"/>
      <c r="C565" s="994"/>
      <c r="D565" s="994"/>
      <c r="E565" s="995"/>
      <c r="F565" s="1090"/>
      <c r="G565" s="996"/>
    </row>
    <row r="566" spans="1:7" ht="225">
      <c r="A566" s="936" t="s">
        <v>2313</v>
      </c>
      <c r="B566" s="956" t="s">
        <v>2314</v>
      </c>
      <c r="C566" s="938"/>
      <c r="D566" s="957"/>
      <c r="E566" s="958"/>
      <c r="F566" s="1081"/>
      <c r="G566" s="996"/>
    </row>
    <row r="567" spans="1:7">
      <c r="A567" s="936"/>
      <c r="B567" s="956" t="s">
        <v>2158</v>
      </c>
      <c r="C567" s="1003" t="s">
        <v>13</v>
      </c>
      <c r="D567" s="1003">
        <v>2</v>
      </c>
      <c r="E567" s="958"/>
      <c r="F567" s="1081">
        <f>E567*D567</f>
        <v>0</v>
      </c>
      <c r="G567" s="996"/>
    </row>
    <row r="568" spans="1:7">
      <c r="A568" s="992"/>
      <c r="B568" s="993"/>
      <c r="C568" s="994"/>
      <c r="D568" s="994"/>
      <c r="E568" s="995"/>
      <c r="F568" s="1090"/>
      <c r="G568" s="996"/>
    </row>
    <row r="569" spans="1:7" ht="90">
      <c r="A569" s="936" t="s">
        <v>2315</v>
      </c>
      <c r="B569" s="956" t="s">
        <v>2517</v>
      </c>
      <c r="C569" s="938"/>
      <c r="D569" s="957"/>
      <c r="E569" s="958"/>
      <c r="F569" s="1081"/>
      <c r="G569" s="996"/>
    </row>
    <row r="570" spans="1:7">
      <c r="A570" s="936"/>
      <c r="B570" s="956" t="s">
        <v>2158</v>
      </c>
      <c r="C570" s="1003" t="s">
        <v>13</v>
      </c>
      <c r="D570" s="1003">
        <v>1</v>
      </c>
      <c r="E570" s="958"/>
      <c r="F570" s="1081">
        <f>E570*D570</f>
        <v>0</v>
      </c>
      <c r="G570" s="996"/>
    </row>
    <row r="571" spans="1:7">
      <c r="A571" s="992"/>
      <c r="B571" s="993"/>
      <c r="C571" s="994"/>
      <c r="D571" s="994"/>
      <c r="E571" s="995"/>
      <c r="F571" s="1090"/>
      <c r="G571" s="996"/>
    </row>
    <row r="572" spans="1:7" ht="210">
      <c r="A572" s="936" t="s">
        <v>2316</v>
      </c>
      <c r="B572" s="956" t="s">
        <v>2662</v>
      </c>
      <c r="C572" s="938"/>
      <c r="D572" s="957"/>
      <c r="E572" s="958"/>
      <c r="F572" s="1081"/>
      <c r="G572" s="996"/>
    </row>
    <row r="573" spans="1:7">
      <c r="A573" s="936"/>
      <c r="B573" s="956" t="s">
        <v>2158</v>
      </c>
      <c r="C573" s="1003" t="s">
        <v>13</v>
      </c>
      <c r="D573" s="1003">
        <v>8</v>
      </c>
      <c r="E573" s="958"/>
      <c r="F573" s="1081">
        <f>E573*D573</f>
        <v>0</v>
      </c>
      <c r="G573" s="996"/>
    </row>
    <row r="574" spans="1:7">
      <c r="A574" s="936"/>
      <c r="B574" s="956"/>
      <c r="C574" s="1003"/>
      <c r="D574" s="1003"/>
      <c r="E574" s="958"/>
      <c r="F574" s="1081"/>
      <c r="G574" s="996"/>
    </row>
    <row r="575" spans="1:7" ht="195">
      <c r="A575" s="936" t="s">
        <v>2317</v>
      </c>
      <c r="B575" s="956" t="s">
        <v>2518</v>
      </c>
      <c r="C575" s="938"/>
      <c r="D575" s="957"/>
      <c r="E575" s="958"/>
      <c r="F575" s="1081"/>
      <c r="G575" s="996"/>
    </row>
    <row r="576" spans="1:7">
      <c r="A576" s="936"/>
      <c r="B576" s="956" t="s">
        <v>2158</v>
      </c>
      <c r="C576" s="1003" t="s">
        <v>13</v>
      </c>
      <c r="D576" s="1003">
        <v>6</v>
      </c>
      <c r="E576" s="958"/>
      <c r="F576" s="1081">
        <f>E576*D576</f>
        <v>0</v>
      </c>
      <c r="G576" s="996"/>
    </row>
    <row r="577" spans="1:7">
      <c r="A577" s="992"/>
      <c r="B577" s="993"/>
      <c r="C577" s="994"/>
      <c r="D577" s="994"/>
      <c r="E577" s="995"/>
      <c r="F577" s="1090"/>
      <c r="G577" s="996"/>
    </row>
    <row r="578" spans="1:7" ht="315" customHeight="1">
      <c r="A578" s="936" t="s">
        <v>2318</v>
      </c>
      <c r="B578" s="956" t="s">
        <v>2661</v>
      </c>
      <c r="C578" s="938"/>
      <c r="D578" s="957"/>
      <c r="E578" s="958"/>
      <c r="F578" s="1081"/>
      <c r="G578" s="996"/>
    </row>
    <row r="579" spans="1:7">
      <c r="A579" s="936"/>
      <c r="B579" s="956" t="s">
        <v>2158</v>
      </c>
      <c r="C579" s="1003" t="s">
        <v>13</v>
      </c>
      <c r="D579" s="1003">
        <v>4</v>
      </c>
      <c r="E579" s="958"/>
      <c r="F579" s="1081">
        <f>E579*D579</f>
        <v>0</v>
      </c>
      <c r="G579" s="996"/>
    </row>
    <row r="580" spans="1:7">
      <c r="A580" s="992"/>
      <c r="B580" s="993"/>
      <c r="C580" s="994"/>
      <c r="D580" s="994"/>
      <c r="E580" s="995"/>
      <c r="F580" s="1090"/>
      <c r="G580" s="996"/>
    </row>
    <row r="581" spans="1:7" ht="315">
      <c r="A581" s="936" t="s">
        <v>2319</v>
      </c>
      <c r="B581" s="956" t="s">
        <v>2660</v>
      </c>
      <c r="C581" s="938"/>
      <c r="D581" s="957"/>
      <c r="E581" s="958"/>
      <c r="F581" s="1081"/>
      <c r="G581" s="996"/>
    </row>
    <row r="582" spans="1:7">
      <c r="A582" s="936"/>
      <c r="B582" s="956" t="s">
        <v>2158</v>
      </c>
      <c r="C582" s="1003" t="s">
        <v>13</v>
      </c>
      <c r="D582" s="1003">
        <v>3</v>
      </c>
      <c r="E582" s="958"/>
      <c r="F582" s="1081">
        <f>E582*D582</f>
        <v>0</v>
      </c>
      <c r="G582" s="996"/>
    </row>
    <row r="583" spans="1:7">
      <c r="A583" s="992"/>
      <c r="B583" s="993"/>
      <c r="C583" s="994"/>
      <c r="D583" s="994"/>
      <c r="E583" s="995"/>
      <c r="F583" s="1090"/>
      <c r="G583" s="996"/>
    </row>
    <row r="584" spans="1:7">
      <c r="A584" s="936" t="s">
        <v>2320</v>
      </c>
      <c r="B584" s="956" t="s">
        <v>2321</v>
      </c>
      <c r="C584" s="938"/>
      <c r="D584" s="957"/>
      <c r="E584" s="958"/>
      <c r="F584" s="1081"/>
      <c r="G584" s="996"/>
    </row>
    <row r="585" spans="1:7">
      <c r="A585" s="936"/>
      <c r="B585" s="956" t="s">
        <v>2131</v>
      </c>
      <c r="C585" s="1003" t="s">
        <v>274</v>
      </c>
      <c r="D585" s="1003">
        <v>1</v>
      </c>
      <c r="E585" s="958"/>
      <c r="F585" s="1081">
        <f>E585*D585</f>
        <v>0</v>
      </c>
      <c r="G585" s="996"/>
    </row>
    <row r="586" spans="1:7">
      <c r="A586" s="992"/>
      <c r="B586" s="993"/>
      <c r="C586" s="994"/>
      <c r="D586" s="994"/>
      <c r="E586" s="995"/>
      <c r="F586" s="1090"/>
      <c r="G586" s="996"/>
    </row>
    <row r="587" spans="1:7" ht="45">
      <c r="A587" s="936" t="s">
        <v>2322</v>
      </c>
      <c r="B587" s="956" t="s">
        <v>2323</v>
      </c>
      <c r="C587" s="938"/>
      <c r="D587" s="957"/>
      <c r="E587" s="958"/>
      <c r="F587" s="1081"/>
      <c r="G587" s="996"/>
    </row>
    <row r="588" spans="1:7">
      <c r="A588" s="936"/>
      <c r="B588" s="956" t="s">
        <v>2105</v>
      </c>
      <c r="C588" s="1003" t="s">
        <v>1125</v>
      </c>
      <c r="D588" s="1003">
        <v>20</v>
      </c>
      <c r="E588" s="958"/>
      <c r="F588" s="1081">
        <f>E588*D588</f>
        <v>0</v>
      </c>
      <c r="G588" s="996"/>
    </row>
    <row r="589" spans="1:7">
      <c r="A589" s="992"/>
      <c r="B589" s="993"/>
      <c r="C589" s="994"/>
      <c r="D589" s="994"/>
      <c r="E589" s="995"/>
      <c r="F589" s="1090"/>
      <c r="G589" s="996"/>
    </row>
    <row r="590" spans="1:7" ht="75">
      <c r="A590" s="936" t="s">
        <v>2324</v>
      </c>
      <c r="B590" s="956" t="s">
        <v>2325</v>
      </c>
      <c r="C590" s="938"/>
      <c r="D590" s="957"/>
      <c r="E590" s="958"/>
      <c r="F590" s="1081"/>
      <c r="G590" s="996"/>
    </row>
    <row r="591" spans="1:7">
      <c r="A591" s="936"/>
      <c r="B591" s="956" t="s">
        <v>2105</v>
      </c>
      <c r="C591" s="1003" t="s">
        <v>1125</v>
      </c>
      <c r="D591" s="1003">
        <v>750</v>
      </c>
      <c r="E591" s="958"/>
      <c r="F591" s="1081">
        <f>E591*D591</f>
        <v>0</v>
      </c>
      <c r="G591" s="996"/>
    </row>
    <row r="592" spans="1:7">
      <c r="A592" s="992"/>
      <c r="B592" s="993"/>
      <c r="C592" s="994"/>
      <c r="D592" s="994"/>
      <c r="E592" s="995"/>
      <c r="F592" s="1090"/>
      <c r="G592" s="996"/>
    </row>
    <row r="593" spans="1:7" ht="75">
      <c r="A593" s="936" t="s">
        <v>2326</v>
      </c>
      <c r="B593" s="956" t="s">
        <v>2327</v>
      </c>
      <c r="C593" s="938"/>
      <c r="D593" s="957"/>
      <c r="E593" s="958"/>
      <c r="F593" s="1081"/>
      <c r="G593" s="996"/>
    </row>
    <row r="594" spans="1:7">
      <c r="A594" s="936"/>
      <c r="B594" s="956" t="s">
        <v>2105</v>
      </c>
      <c r="C594" s="1003" t="s">
        <v>1125</v>
      </c>
      <c r="D594" s="1003">
        <v>200</v>
      </c>
      <c r="E594" s="958"/>
      <c r="F594" s="1081">
        <f>E594*D594</f>
        <v>0</v>
      </c>
      <c r="G594" s="996"/>
    </row>
    <row r="595" spans="1:7">
      <c r="A595" s="992"/>
      <c r="B595" s="993"/>
      <c r="C595" s="994"/>
      <c r="D595" s="994"/>
      <c r="E595" s="995"/>
      <c r="F595" s="1090"/>
      <c r="G595" s="996"/>
    </row>
    <row r="596" spans="1:7" ht="45">
      <c r="A596" s="936" t="s">
        <v>2328</v>
      </c>
      <c r="B596" s="956" t="s">
        <v>2329</v>
      </c>
      <c r="C596" s="938"/>
      <c r="D596" s="957"/>
      <c r="E596" s="958"/>
      <c r="F596" s="1081"/>
      <c r="G596" s="996"/>
    </row>
    <row r="597" spans="1:7">
      <c r="A597" s="936"/>
      <c r="B597" s="956" t="s">
        <v>2105</v>
      </c>
      <c r="C597" s="1003" t="s">
        <v>1125</v>
      </c>
      <c r="D597" s="1003">
        <v>10</v>
      </c>
      <c r="E597" s="958"/>
      <c r="F597" s="1081">
        <f>E597*D597</f>
        <v>0</v>
      </c>
      <c r="G597" s="996"/>
    </row>
    <row r="598" spans="1:7">
      <c r="A598" s="992"/>
      <c r="B598" s="993"/>
      <c r="C598" s="994"/>
      <c r="D598" s="994"/>
      <c r="E598" s="995"/>
      <c r="F598" s="1090"/>
      <c r="G598" s="996"/>
    </row>
    <row r="599" spans="1:7" ht="30">
      <c r="A599" s="936" t="s">
        <v>2330</v>
      </c>
      <c r="B599" s="956" t="s">
        <v>2331</v>
      </c>
      <c r="C599" s="938"/>
      <c r="D599" s="957"/>
      <c r="E599" s="958"/>
      <c r="F599" s="1081"/>
      <c r="G599" s="996"/>
    </row>
    <row r="600" spans="1:7">
      <c r="A600" s="936"/>
      <c r="B600" s="956" t="s">
        <v>2105</v>
      </c>
      <c r="C600" s="1003" t="s">
        <v>1125</v>
      </c>
      <c r="D600" s="1003">
        <v>20</v>
      </c>
      <c r="E600" s="958"/>
      <c r="F600" s="1081">
        <f>E600*D600</f>
        <v>0</v>
      </c>
      <c r="G600" s="996"/>
    </row>
    <row r="601" spans="1:7">
      <c r="A601" s="992"/>
      <c r="B601" s="993"/>
      <c r="C601" s="994"/>
      <c r="D601" s="994"/>
      <c r="E601" s="995"/>
      <c r="F601" s="1090"/>
      <c r="G601" s="996"/>
    </row>
    <row r="602" spans="1:7" ht="30">
      <c r="A602" s="936" t="s">
        <v>2332</v>
      </c>
      <c r="B602" s="956" t="s">
        <v>2333</v>
      </c>
      <c r="C602" s="938"/>
      <c r="D602" s="957"/>
      <c r="E602" s="958"/>
      <c r="F602" s="1081"/>
      <c r="G602" s="996"/>
    </row>
    <row r="603" spans="1:7">
      <c r="A603" s="936"/>
      <c r="B603" s="956" t="s">
        <v>2158</v>
      </c>
      <c r="C603" s="1003" t="s">
        <v>13</v>
      </c>
      <c r="D603" s="1003">
        <v>1</v>
      </c>
      <c r="E603" s="958"/>
      <c r="F603" s="1081">
        <f>E603*D603</f>
        <v>0</v>
      </c>
      <c r="G603" s="996"/>
    </row>
    <row r="604" spans="1:7">
      <c r="A604" s="992"/>
      <c r="B604" s="993"/>
      <c r="C604" s="994"/>
      <c r="D604" s="994"/>
      <c r="E604" s="995"/>
      <c r="F604" s="1090"/>
      <c r="G604" s="996"/>
    </row>
    <row r="605" spans="1:7" ht="45">
      <c r="A605" s="936" t="s">
        <v>2334</v>
      </c>
      <c r="B605" s="956" t="s">
        <v>2335</v>
      </c>
      <c r="C605" s="938"/>
      <c r="D605" s="957"/>
      <c r="E605" s="958"/>
      <c r="F605" s="1081"/>
      <c r="G605" s="996"/>
    </row>
    <row r="606" spans="1:7">
      <c r="A606" s="936"/>
      <c r="B606" s="956" t="s">
        <v>2075</v>
      </c>
      <c r="C606" s="1003" t="s">
        <v>2336</v>
      </c>
      <c r="D606" s="1003">
        <v>1</v>
      </c>
      <c r="E606" s="958"/>
      <c r="F606" s="1081">
        <f>E606*D606</f>
        <v>0</v>
      </c>
      <c r="G606" s="996"/>
    </row>
    <row r="607" spans="1:7">
      <c r="A607" s="992"/>
      <c r="B607" s="993"/>
      <c r="C607" s="994"/>
      <c r="D607" s="994"/>
      <c r="E607" s="995"/>
      <c r="F607" s="1090"/>
      <c r="G607" s="996"/>
    </row>
    <row r="608" spans="1:7" ht="45">
      <c r="A608" s="936" t="s">
        <v>2337</v>
      </c>
      <c r="B608" s="956" t="s">
        <v>2338</v>
      </c>
      <c r="C608" s="938"/>
      <c r="D608" s="957"/>
      <c r="E608" s="958"/>
      <c r="F608" s="1081"/>
      <c r="G608" s="996"/>
    </row>
    <row r="609" spans="1:7">
      <c r="A609" s="936"/>
      <c r="B609" s="956" t="s">
        <v>2158</v>
      </c>
      <c r="C609" s="1003" t="s">
        <v>13</v>
      </c>
      <c r="D609" s="1003">
        <v>1</v>
      </c>
      <c r="E609" s="958"/>
      <c r="F609" s="1081">
        <f>E609*D609</f>
        <v>0</v>
      </c>
      <c r="G609" s="996"/>
    </row>
    <row r="610" spans="1:7">
      <c r="A610" s="992"/>
      <c r="B610" s="993"/>
      <c r="C610" s="994"/>
      <c r="D610" s="994"/>
      <c r="E610" s="995"/>
      <c r="F610" s="1090"/>
      <c r="G610" s="996"/>
    </row>
    <row r="611" spans="1:7">
      <c r="A611" s="936" t="s">
        <v>2339</v>
      </c>
      <c r="B611" s="956" t="s">
        <v>2340</v>
      </c>
      <c r="C611" s="938"/>
      <c r="D611" s="957"/>
      <c r="E611" s="958"/>
      <c r="F611" s="1081"/>
      <c r="G611" s="996"/>
    </row>
    <row r="612" spans="1:7">
      <c r="A612" s="936"/>
      <c r="B612" s="956" t="s">
        <v>2131</v>
      </c>
      <c r="C612" s="1003" t="s">
        <v>274</v>
      </c>
      <c r="D612" s="1003">
        <v>1</v>
      </c>
      <c r="E612" s="958"/>
      <c r="F612" s="1081">
        <f>E612*D612</f>
        <v>0</v>
      </c>
      <c r="G612" s="996"/>
    </row>
    <row r="613" spans="1:7">
      <c r="A613" s="1004"/>
      <c r="B613" s="1005"/>
      <c r="C613" s="938"/>
      <c r="D613" s="957"/>
      <c r="E613" s="958"/>
      <c r="F613" s="1081"/>
      <c r="G613" s="996"/>
    </row>
    <row r="614" spans="1:7">
      <c r="A614" s="1026" t="s">
        <v>2302</v>
      </c>
      <c r="B614" s="1031" t="s">
        <v>2341</v>
      </c>
      <c r="C614" s="1032"/>
      <c r="D614" s="1032"/>
      <c r="E614" s="1032"/>
      <c r="F614" s="1092">
        <f>SUM(F553:F613)</f>
        <v>0</v>
      </c>
      <c r="G614" s="955"/>
    </row>
    <row r="615" spans="1:7">
      <c r="A615" s="944"/>
      <c r="B615" s="941"/>
      <c r="C615" s="941"/>
      <c r="D615" s="941"/>
      <c r="E615" s="941"/>
      <c r="F615" s="1093"/>
      <c r="G615" s="941"/>
    </row>
    <row r="616" spans="1:7">
      <c r="A616" s="1021" t="s">
        <v>2342</v>
      </c>
      <c r="B616" s="1015" t="s">
        <v>2343</v>
      </c>
      <c r="C616" s="1015"/>
      <c r="D616" s="1015"/>
      <c r="E616" s="1015"/>
      <c r="F616" s="1084"/>
      <c r="G616" s="955"/>
    </row>
    <row r="617" spans="1:7">
      <c r="A617" s="992"/>
      <c r="B617" s="993"/>
      <c r="C617" s="994"/>
      <c r="D617" s="994"/>
      <c r="E617" s="995"/>
      <c r="F617" s="1090"/>
      <c r="G617" s="996"/>
    </row>
    <row r="618" spans="1:7" ht="240">
      <c r="A618" s="992"/>
      <c r="B618" s="1001" t="s">
        <v>2344</v>
      </c>
      <c r="C618" s="950"/>
      <c r="D618" s="950"/>
      <c r="E618" s="966"/>
      <c r="F618" s="1081"/>
      <c r="G618" s="950"/>
    </row>
    <row r="619" spans="1:7">
      <c r="A619" s="1004"/>
      <c r="B619" s="1006"/>
      <c r="C619" s="1003"/>
      <c r="D619" s="1003"/>
      <c r="E619" s="958"/>
      <c r="F619" s="1081"/>
      <c r="G619" s="941"/>
    </row>
    <row r="620" spans="1:7" ht="171.75" customHeight="1">
      <c r="A620" s="936" t="s">
        <v>2345</v>
      </c>
      <c r="B620" s="956" t="s">
        <v>2346</v>
      </c>
      <c r="C620" s="938"/>
      <c r="D620" s="957"/>
      <c r="E620" s="958"/>
      <c r="F620" s="1081"/>
      <c r="G620" s="996"/>
    </row>
    <row r="621" spans="1:7">
      <c r="A621" s="936"/>
      <c r="B621" s="956" t="s">
        <v>2075</v>
      </c>
      <c r="C621" s="1003" t="s">
        <v>2336</v>
      </c>
      <c r="D621" s="1003">
        <v>1</v>
      </c>
      <c r="E621" s="958"/>
      <c r="F621" s="1081">
        <f>E621*D621</f>
        <v>0</v>
      </c>
      <c r="G621" s="996"/>
    </row>
    <row r="622" spans="1:7">
      <c r="A622" s="992"/>
      <c r="B622" s="993"/>
      <c r="C622" s="994"/>
      <c r="D622" s="994"/>
      <c r="E622" s="995"/>
      <c r="F622" s="1090"/>
      <c r="G622" s="996"/>
    </row>
    <row r="623" spans="1:7" ht="49.5" customHeight="1">
      <c r="A623" s="1162" t="s">
        <v>2347</v>
      </c>
      <c r="B623" s="1007" t="s">
        <v>2348</v>
      </c>
      <c r="C623" s="1007"/>
      <c r="D623" s="1007"/>
      <c r="E623" s="958"/>
      <c r="F623" s="1081"/>
      <c r="G623" s="941"/>
    </row>
    <row r="624" spans="1:7">
      <c r="A624" s="1162"/>
      <c r="B624" s="1008" t="s">
        <v>2349</v>
      </c>
      <c r="C624" s="1009"/>
      <c r="D624" s="1010"/>
      <c r="E624" s="958"/>
      <c r="F624" s="1081"/>
      <c r="G624" s="941"/>
    </row>
    <row r="625" spans="1:7">
      <c r="A625" s="1162"/>
      <c r="B625" s="1008" t="s">
        <v>2350</v>
      </c>
      <c r="C625" s="1009"/>
      <c r="D625" s="1010"/>
      <c r="E625" s="958"/>
      <c r="F625" s="1081"/>
      <c r="G625" s="941"/>
    </row>
    <row r="626" spans="1:7">
      <c r="A626" s="1162"/>
      <c r="B626" s="1008" t="s">
        <v>2351</v>
      </c>
      <c r="C626" s="1009"/>
      <c r="D626" s="1010"/>
      <c r="E626" s="958"/>
      <c r="F626" s="1081"/>
      <c r="G626" s="941"/>
    </row>
    <row r="627" spans="1:7">
      <c r="A627" s="1162"/>
      <c r="B627" s="1008" t="s">
        <v>2352</v>
      </c>
      <c r="C627" s="1009"/>
      <c r="D627" s="1010"/>
      <c r="E627" s="958"/>
      <c r="F627" s="1081"/>
      <c r="G627" s="941"/>
    </row>
    <row r="628" spans="1:7" ht="30">
      <c r="A628" s="1162"/>
      <c r="B628" s="1008" t="s">
        <v>2353</v>
      </c>
      <c r="C628" s="1009"/>
      <c r="D628" s="1010"/>
      <c r="E628" s="958"/>
      <c r="F628" s="1081"/>
      <c r="G628" s="941"/>
    </row>
    <row r="629" spans="1:7">
      <c r="A629" s="1162"/>
      <c r="B629" s="1008" t="s">
        <v>2354</v>
      </c>
      <c r="C629" s="1009"/>
      <c r="D629" s="1010"/>
      <c r="E629" s="958"/>
      <c r="F629" s="1081"/>
      <c r="G629" s="941"/>
    </row>
    <row r="630" spans="1:7">
      <c r="A630" s="1162"/>
      <c r="B630" s="1008" t="s">
        <v>2355</v>
      </c>
      <c r="C630" s="1009"/>
      <c r="D630" s="1010"/>
      <c r="E630" s="958"/>
      <c r="F630" s="1081"/>
      <c r="G630" s="941"/>
    </row>
    <row r="631" spans="1:7">
      <c r="A631" s="1162"/>
      <c r="B631" s="1008" t="s">
        <v>2356</v>
      </c>
      <c r="C631" s="1009"/>
      <c r="D631" s="1010"/>
      <c r="E631" s="958"/>
      <c r="F631" s="1081"/>
      <c r="G631" s="941"/>
    </row>
    <row r="632" spans="1:7">
      <c r="A632" s="1162"/>
      <c r="B632" s="1008" t="s">
        <v>2357</v>
      </c>
      <c r="C632" s="1009"/>
      <c r="D632" s="1010"/>
      <c r="E632" s="958"/>
      <c r="F632" s="1081"/>
      <c r="G632" s="941"/>
    </row>
    <row r="633" spans="1:7" ht="36" customHeight="1">
      <c r="A633" s="1162"/>
      <c r="B633" s="1072" t="s">
        <v>2358</v>
      </c>
      <c r="C633" s="1009"/>
      <c r="D633" s="1010"/>
      <c r="E633" s="958"/>
      <c r="F633" s="1081"/>
      <c r="G633" s="941"/>
    </row>
    <row r="634" spans="1:7">
      <c r="A634" s="1004"/>
      <c r="B634" s="956" t="s">
        <v>2131</v>
      </c>
      <c r="C634" s="1003" t="s">
        <v>274</v>
      </c>
      <c r="D634" s="1003">
        <v>1</v>
      </c>
      <c r="E634" s="958"/>
      <c r="F634" s="1081">
        <f>E634*D634</f>
        <v>0</v>
      </c>
      <c r="G634" s="941"/>
    </row>
    <row r="635" spans="1:7">
      <c r="A635" s="1004"/>
      <c r="B635" s="956"/>
      <c r="C635" s="1003"/>
      <c r="D635" s="1003"/>
      <c r="E635" s="958"/>
      <c r="F635" s="1081"/>
      <c r="G635" s="941"/>
    </row>
    <row r="636" spans="1:7" ht="60">
      <c r="A636" s="936" t="s">
        <v>2359</v>
      </c>
      <c r="B636" s="1007" t="s">
        <v>2360</v>
      </c>
      <c r="C636" s="1007"/>
      <c r="D636" s="1007"/>
      <c r="E636" s="958"/>
      <c r="F636" s="1081"/>
      <c r="G636" s="941"/>
    </row>
    <row r="637" spans="1:7">
      <c r="A637" s="1004"/>
      <c r="B637" s="956" t="s">
        <v>2131</v>
      </c>
      <c r="C637" s="1003" t="s">
        <v>274</v>
      </c>
      <c r="D637" s="1003">
        <v>1</v>
      </c>
      <c r="E637" s="958"/>
      <c r="F637" s="1081">
        <f>E637*D637</f>
        <v>0</v>
      </c>
      <c r="G637" s="941"/>
    </row>
    <row r="638" spans="1:7">
      <c r="A638" s="1004"/>
      <c r="B638" s="1008"/>
      <c r="C638" s="1003"/>
      <c r="D638" s="1003"/>
      <c r="E638" s="958"/>
      <c r="F638" s="1081"/>
      <c r="G638" s="941"/>
    </row>
    <row r="639" spans="1:7" ht="135">
      <c r="A639" s="936" t="s">
        <v>2361</v>
      </c>
      <c r="B639" s="956" t="s">
        <v>2519</v>
      </c>
      <c r="C639" s="938"/>
      <c r="D639" s="957"/>
      <c r="E639" s="958"/>
      <c r="F639" s="1081"/>
      <c r="G639" s="996"/>
    </row>
    <row r="640" spans="1:7">
      <c r="A640" s="936"/>
      <c r="B640" s="956" t="s">
        <v>2131</v>
      </c>
      <c r="C640" s="1003" t="s">
        <v>274</v>
      </c>
      <c r="D640" s="1003">
        <v>1</v>
      </c>
      <c r="E640" s="958"/>
      <c r="F640" s="1081">
        <f>E640*D640</f>
        <v>0</v>
      </c>
      <c r="G640" s="996"/>
    </row>
    <row r="641" spans="1:7">
      <c r="A641" s="1004"/>
      <c r="B641" s="1005"/>
      <c r="C641" s="938"/>
      <c r="D641" s="957"/>
      <c r="E641" s="958"/>
      <c r="F641" s="1081"/>
      <c r="G641" s="996"/>
    </row>
    <row r="642" spans="1:7">
      <c r="A642" s="1011" t="s">
        <v>2342</v>
      </c>
      <c r="B642" s="1015" t="s">
        <v>2362</v>
      </c>
      <c r="C642" s="1016"/>
      <c r="D642" s="1016"/>
      <c r="E642" s="1016"/>
      <c r="F642" s="1084">
        <f>SUM(F621:F640)</f>
        <v>0</v>
      </c>
      <c r="G642" s="955"/>
    </row>
    <row r="643" spans="1:7">
      <c r="A643" s="944"/>
      <c r="B643" s="941"/>
      <c r="C643" s="941"/>
      <c r="D643" s="941"/>
      <c r="E643" s="941"/>
      <c r="F643" s="1093"/>
      <c r="G643" s="941"/>
    </row>
    <row r="644" spans="1:7">
      <c r="A644" s="944"/>
      <c r="B644" s="941"/>
      <c r="C644" s="941"/>
      <c r="D644" s="941"/>
      <c r="E644" s="941"/>
      <c r="F644" s="1093"/>
      <c r="G644" s="941"/>
    </row>
    <row r="645" spans="1:7" ht="15" customHeight="1">
      <c r="B645" s="1165" t="s">
        <v>2748</v>
      </c>
      <c r="C645" s="1165"/>
      <c r="D645" s="1165"/>
      <c r="E645" s="1165"/>
      <c r="F645" s="1094"/>
      <c r="G645" s="1047"/>
    </row>
    <row r="646" spans="1:7">
      <c r="A646" s="1034"/>
      <c r="B646" s="1035"/>
      <c r="C646" s="1036"/>
      <c r="D646" s="1037"/>
      <c r="E646" s="1038"/>
      <c r="F646" s="1095"/>
      <c r="G646" s="1039"/>
    </row>
    <row r="647" spans="1:7" ht="30">
      <c r="A647" s="1040" t="s">
        <v>1443</v>
      </c>
      <c r="B647" s="1041" t="s">
        <v>2078</v>
      </c>
      <c r="C647" s="1042"/>
      <c r="D647" s="1042"/>
      <c r="E647" s="1042"/>
      <c r="F647" s="1096">
        <f>F18</f>
        <v>0</v>
      </c>
      <c r="G647" s="1039"/>
    </row>
    <row r="648" spans="1:7">
      <c r="A648" s="1034"/>
      <c r="B648" s="1035"/>
      <c r="C648" s="1043"/>
      <c r="D648" s="1044"/>
      <c r="E648" s="1045"/>
      <c r="F648" s="1095"/>
      <c r="G648" s="1039"/>
    </row>
    <row r="649" spans="1:7">
      <c r="A649" s="1040" t="s">
        <v>1459</v>
      </c>
      <c r="B649" s="1041" t="s">
        <v>2100</v>
      </c>
      <c r="C649" s="1042"/>
      <c r="D649" s="1042"/>
      <c r="E649" s="1042"/>
      <c r="F649" s="1096">
        <f>F113</f>
        <v>0</v>
      </c>
      <c r="G649" s="1039"/>
    </row>
    <row r="650" spans="1:7">
      <c r="A650" s="1034"/>
      <c r="B650" s="1035"/>
      <c r="C650" s="1043"/>
      <c r="D650" s="1044"/>
      <c r="E650" s="1045"/>
      <c r="F650" s="1095"/>
      <c r="G650" s="1039"/>
    </row>
    <row r="651" spans="1:7" ht="30">
      <c r="A651" s="1040" t="s">
        <v>1461</v>
      </c>
      <c r="B651" s="1041" t="s">
        <v>2123</v>
      </c>
      <c r="C651" s="1042"/>
      <c r="D651" s="1042"/>
      <c r="E651" s="1042"/>
      <c r="F651" s="1096">
        <f>F164</f>
        <v>0</v>
      </c>
      <c r="G651" s="1039"/>
    </row>
    <row r="652" spans="1:7">
      <c r="A652" s="1034"/>
      <c r="B652" s="1035"/>
      <c r="C652" s="1043"/>
      <c r="D652" s="1044"/>
      <c r="E652" s="1045"/>
      <c r="F652" s="1095"/>
      <c r="G652" s="1039"/>
    </row>
    <row r="653" spans="1:7">
      <c r="A653" s="1040" t="s">
        <v>1463</v>
      </c>
      <c r="B653" s="1041" t="s">
        <v>2173</v>
      </c>
      <c r="C653" s="1042"/>
      <c r="D653" s="1042"/>
      <c r="E653" s="1042"/>
      <c r="F653" s="1096">
        <f>F268</f>
        <v>0</v>
      </c>
      <c r="G653" s="1039"/>
    </row>
    <row r="654" spans="1:7">
      <c r="A654" s="1034"/>
      <c r="B654" s="1035"/>
      <c r="C654" s="1043"/>
      <c r="D654" s="1044"/>
      <c r="E654" s="1045"/>
      <c r="F654" s="1095"/>
      <c r="G654" s="1039"/>
    </row>
    <row r="655" spans="1:7">
      <c r="A655" s="1040" t="s">
        <v>1465</v>
      </c>
      <c r="B655" s="1041" t="s">
        <v>2185</v>
      </c>
      <c r="C655" s="1042"/>
      <c r="D655" s="1042"/>
      <c r="E655" s="1042"/>
      <c r="F655" s="1096">
        <f>F295</f>
        <v>0</v>
      </c>
      <c r="G655" s="1039"/>
    </row>
    <row r="656" spans="1:7">
      <c r="A656" s="1034"/>
      <c r="B656" s="1035"/>
      <c r="C656" s="1043"/>
      <c r="D656" s="1044"/>
      <c r="E656" s="1045"/>
      <c r="F656" s="1095"/>
      <c r="G656" s="1039"/>
    </row>
    <row r="657" spans="1:7">
      <c r="A657" s="1040" t="s">
        <v>1467</v>
      </c>
      <c r="B657" s="1041" t="s">
        <v>2191</v>
      </c>
      <c r="C657" s="1042"/>
      <c r="D657" s="1042"/>
      <c r="E657" s="1042"/>
      <c r="F657" s="1096">
        <f>F310</f>
        <v>0</v>
      </c>
      <c r="G657" s="1039"/>
    </row>
    <row r="658" spans="1:7">
      <c r="A658" s="1034"/>
      <c r="B658" s="1035"/>
      <c r="C658" s="1043"/>
      <c r="D658" s="1044"/>
      <c r="E658" s="1045"/>
      <c r="F658" s="1095"/>
      <c r="G658" s="1039"/>
    </row>
    <row r="659" spans="1:7">
      <c r="A659" s="1040" t="s">
        <v>1469</v>
      </c>
      <c r="B659" s="1041" t="s">
        <v>2205</v>
      </c>
      <c r="C659" s="1042"/>
      <c r="D659" s="1042"/>
      <c r="E659" s="1042"/>
      <c r="F659" s="1096">
        <f>F351</f>
        <v>0</v>
      </c>
      <c r="G659" s="1039"/>
    </row>
    <row r="660" spans="1:7">
      <c r="A660" s="1034"/>
      <c r="B660" s="1035"/>
      <c r="C660" s="1043"/>
      <c r="D660" s="1044"/>
      <c r="E660" s="1045"/>
      <c r="F660" s="1095"/>
      <c r="G660" s="1039"/>
    </row>
    <row r="661" spans="1:7">
      <c r="A661" s="1040" t="s">
        <v>1471</v>
      </c>
      <c r="B661" s="1041" t="s">
        <v>2261</v>
      </c>
      <c r="C661" s="1042"/>
      <c r="D661" s="1042"/>
      <c r="E661" s="1042"/>
      <c r="F661" s="1096">
        <f>F447</f>
        <v>0</v>
      </c>
      <c r="G661" s="1039"/>
    </row>
    <row r="662" spans="1:7">
      <c r="A662" s="1034"/>
      <c r="B662" s="1035"/>
      <c r="C662" s="1043"/>
      <c r="D662" s="1044"/>
      <c r="E662" s="1045"/>
      <c r="F662" s="1095"/>
      <c r="G662" s="1039"/>
    </row>
    <row r="663" spans="1:7">
      <c r="A663" s="1040" t="s">
        <v>2262</v>
      </c>
      <c r="B663" s="1041" t="s">
        <v>2285</v>
      </c>
      <c r="C663" s="1042"/>
      <c r="D663" s="1042"/>
      <c r="E663" s="1042"/>
      <c r="F663" s="1096">
        <f>F504</f>
        <v>0</v>
      </c>
      <c r="G663" s="1039"/>
    </row>
    <row r="664" spans="1:7">
      <c r="A664" s="1034"/>
      <c r="B664" s="1035"/>
      <c r="C664" s="1043"/>
      <c r="D664" s="1044"/>
      <c r="E664" s="1045"/>
      <c r="F664" s="1095"/>
      <c r="G664" s="1039"/>
    </row>
    <row r="665" spans="1:7">
      <c r="A665" s="1040" t="s">
        <v>2286</v>
      </c>
      <c r="B665" s="1041" t="s">
        <v>2301</v>
      </c>
      <c r="C665" s="1042"/>
      <c r="D665" s="1042"/>
      <c r="E665" s="1042"/>
      <c r="F665" s="1096">
        <f>F547</f>
        <v>0</v>
      </c>
      <c r="G665" s="1039"/>
    </row>
    <row r="666" spans="1:7">
      <c r="A666" s="1034"/>
      <c r="B666" s="1035"/>
      <c r="C666" s="1043"/>
      <c r="D666" s="1044"/>
      <c r="E666" s="1045"/>
      <c r="F666" s="1095"/>
      <c r="G666" s="1039"/>
    </row>
    <row r="667" spans="1:7">
      <c r="A667" s="1040" t="s">
        <v>2302</v>
      </c>
      <c r="B667" s="1046" t="s">
        <v>2341</v>
      </c>
      <c r="C667" s="1042"/>
      <c r="D667" s="1042"/>
      <c r="E667" s="1042"/>
      <c r="F667" s="1096">
        <f>F614</f>
        <v>0</v>
      </c>
      <c r="G667" s="1039"/>
    </row>
    <row r="668" spans="1:7">
      <c r="A668" s="1034"/>
      <c r="B668" s="1035"/>
      <c r="C668" s="1043"/>
      <c r="D668" s="1044"/>
      <c r="E668" s="1045"/>
      <c r="F668" s="1095"/>
      <c r="G668" s="1039"/>
    </row>
    <row r="669" spans="1:7">
      <c r="A669" s="1040" t="s">
        <v>2342</v>
      </c>
      <c r="B669" s="1046" t="s">
        <v>2362</v>
      </c>
      <c r="C669" s="1042"/>
      <c r="D669" s="1042"/>
      <c r="E669" s="1042"/>
      <c r="F669" s="1096">
        <f>F642</f>
        <v>0</v>
      </c>
      <c r="G669" s="1039"/>
    </row>
    <row r="670" spans="1:7">
      <c r="A670" s="1034"/>
      <c r="B670" s="1035"/>
      <c r="C670" s="1043"/>
      <c r="D670" s="1044"/>
      <c r="E670" s="1045"/>
      <c r="F670" s="1095"/>
      <c r="G670" s="1039"/>
    </row>
    <row r="671" spans="1:7">
      <c r="A671" s="1034"/>
      <c r="B671" s="1035"/>
      <c r="C671" s="1043"/>
      <c r="D671" s="1044"/>
      <c r="E671" s="1045"/>
      <c r="F671" s="1095"/>
      <c r="G671" s="1039"/>
    </row>
    <row r="672" spans="1:7" ht="30">
      <c r="A672" s="1057" t="s">
        <v>2376</v>
      </c>
      <c r="B672" s="1058" t="s">
        <v>2379</v>
      </c>
      <c r="C672" s="1059"/>
      <c r="D672" s="1060"/>
      <c r="E672" s="1060"/>
      <c r="F672" s="1097">
        <f>SUM(F647:F669)</f>
        <v>0</v>
      </c>
      <c r="G672" s="1039"/>
    </row>
    <row r="673" spans="1:7">
      <c r="A673" s="1033"/>
      <c r="B673" s="828"/>
      <c r="C673" s="828"/>
      <c r="D673" s="828"/>
      <c r="E673" s="828"/>
      <c r="F673" s="1098"/>
      <c r="G673" s="828"/>
    </row>
  </sheetData>
  <mergeCells count="135">
    <mergeCell ref="E26:E52"/>
    <mergeCell ref="E59:E67"/>
    <mergeCell ref="E74:E90"/>
    <mergeCell ref="E97:E109"/>
    <mergeCell ref="E171:E176"/>
    <mergeCell ref="E180:E185"/>
    <mergeCell ref="E189:E193"/>
    <mergeCell ref="E197:E203"/>
    <mergeCell ref="E207:E212"/>
    <mergeCell ref="B645:E645"/>
    <mergeCell ref="A123:A124"/>
    <mergeCell ref="A14:A16"/>
    <mergeCell ref="A26:A27"/>
    <mergeCell ref="A57:A58"/>
    <mergeCell ref="A72:A73"/>
    <mergeCell ref="A95:A96"/>
    <mergeCell ref="C8:G8"/>
    <mergeCell ref="A11:A12"/>
    <mergeCell ref="A120:A121"/>
    <mergeCell ref="A135:A136"/>
    <mergeCell ref="A138:A139"/>
    <mergeCell ref="A141:A142"/>
    <mergeCell ref="A144:A145"/>
    <mergeCell ref="A147:A148"/>
    <mergeCell ref="A150:A151"/>
    <mergeCell ref="A126:A127"/>
    <mergeCell ref="A129:A130"/>
    <mergeCell ref="A132:A133"/>
    <mergeCell ref="A188:A194"/>
    <mergeCell ref="A196:A204"/>
    <mergeCell ref="A206:A213"/>
    <mergeCell ref="A215:A219"/>
    <mergeCell ref="A221:A226"/>
    <mergeCell ref="A228:A232"/>
    <mergeCell ref="A154:A157"/>
    <mergeCell ref="A161:A162"/>
    <mergeCell ref="B164:E164"/>
    <mergeCell ref="A170:A177"/>
    <mergeCell ref="A179:A186"/>
    <mergeCell ref="A262:A263"/>
    <mergeCell ref="A265:A266"/>
    <mergeCell ref="A274:A275"/>
    <mergeCell ref="E216:E218"/>
    <mergeCell ref="E222:E225"/>
    <mergeCell ref="E229:E231"/>
    <mergeCell ref="E235:E238"/>
    <mergeCell ref="E248:E250"/>
    <mergeCell ref="E254:E256"/>
    <mergeCell ref="A277:A278"/>
    <mergeCell ref="A280:A281"/>
    <mergeCell ref="A234:A239"/>
    <mergeCell ref="A241:A242"/>
    <mergeCell ref="A244:A245"/>
    <mergeCell ref="A247:A251"/>
    <mergeCell ref="A253:A257"/>
    <mergeCell ref="A259:A260"/>
    <mergeCell ref="A304:A305"/>
    <mergeCell ref="A307:A308"/>
    <mergeCell ref="A316:A317"/>
    <mergeCell ref="A319:A320"/>
    <mergeCell ref="A322:A323"/>
    <mergeCell ref="A283:A284"/>
    <mergeCell ref="A286:A287"/>
    <mergeCell ref="A289:A290"/>
    <mergeCell ref="A292:A293"/>
    <mergeCell ref="A301:A302"/>
    <mergeCell ref="A345:A346"/>
    <mergeCell ref="A348:A349"/>
    <mergeCell ref="A357:A358"/>
    <mergeCell ref="A360:A361"/>
    <mergeCell ref="A363:A364"/>
    <mergeCell ref="A325:A326"/>
    <mergeCell ref="A328:A329"/>
    <mergeCell ref="A332:A333"/>
    <mergeCell ref="A335:A336"/>
    <mergeCell ref="A338:A339"/>
    <mergeCell ref="A341:A342"/>
    <mergeCell ref="A384:A385"/>
    <mergeCell ref="A387:A388"/>
    <mergeCell ref="A390:A391"/>
    <mergeCell ref="A393:A394"/>
    <mergeCell ref="A396:A397"/>
    <mergeCell ref="A399:A400"/>
    <mergeCell ref="A366:A367"/>
    <mergeCell ref="A369:A370"/>
    <mergeCell ref="A372:A373"/>
    <mergeCell ref="A375:A376"/>
    <mergeCell ref="A378:A379"/>
    <mergeCell ref="A381:A382"/>
    <mergeCell ref="A420:A421"/>
    <mergeCell ref="A423:A424"/>
    <mergeCell ref="A426:A427"/>
    <mergeCell ref="A429:A430"/>
    <mergeCell ref="A432:A433"/>
    <mergeCell ref="A435:A436"/>
    <mergeCell ref="A402:A403"/>
    <mergeCell ref="A405:A406"/>
    <mergeCell ref="A408:A409"/>
    <mergeCell ref="A411:A412"/>
    <mergeCell ref="A414:A415"/>
    <mergeCell ref="A417:A418"/>
    <mergeCell ref="A459:A460"/>
    <mergeCell ref="A462:A463"/>
    <mergeCell ref="A465:A466"/>
    <mergeCell ref="A468:A469"/>
    <mergeCell ref="A471:A472"/>
    <mergeCell ref="A474:A475"/>
    <mergeCell ref="A438:A439"/>
    <mergeCell ref="A441:A442"/>
    <mergeCell ref="A444:A445"/>
    <mergeCell ref="A453:A454"/>
    <mergeCell ref="A456:A457"/>
    <mergeCell ref="A623:A633"/>
    <mergeCell ref="A534:A535"/>
    <mergeCell ref="A537:A538"/>
    <mergeCell ref="A540:A541"/>
    <mergeCell ref="A543:A544"/>
    <mergeCell ref="A557:A558"/>
    <mergeCell ref="A516:A517"/>
    <mergeCell ref="A519:A520"/>
    <mergeCell ref="A522:A523"/>
    <mergeCell ref="A525:A526"/>
    <mergeCell ref="A528:A529"/>
    <mergeCell ref="A531:A532"/>
    <mergeCell ref="A495:A496"/>
    <mergeCell ref="A498:A499"/>
    <mergeCell ref="A501:A502"/>
    <mergeCell ref="A510:A511"/>
    <mergeCell ref="A513:A514"/>
    <mergeCell ref="A477:A478"/>
    <mergeCell ref="A480:A481"/>
    <mergeCell ref="A483:A484"/>
    <mergeCell ref="A486:A487"/>
    <mergeCell ref="A489:A490"/>
    <mergeCell ref="A492:A493"/>
  </mergeCells>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8" manualBreakCount="8">
    <brk id="19" max="5" man="1"/>
    <brk id="57" max="5" man="1"/>
    <brk id="92" max="5" man="1"/>
    <brk id="143" max="5" man="1"/>
    <brk id="165" max="5" man="1"/>
    <brk id="296" max="5" man="1"/>
    <brk id="311" max="5" man="1"/>
    <brk id="505"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H37"/>
  <sheetViews>
    <sheetView showZeros="0" view="pageBreakPreview" zoomScaleNormal="100" workbookViewId="0">
      <selection activeCell="H22" sqref="H22"/>
    </sheetView>
  </sheetViews>
  <sheetFormatPr defaultColWidth="9.140625" defaultRowHeight="12.75"/>
  <cols>
    <col min="1" max="1" width="9.42578125" style="15" customWidth="1"/>
    <col min="2" max="2" width="44" style="15" customWidth="1"/>
    <col min="3" max="3" width="6.140625" style="15" customWidth="1"/>
    <col min="4" max="4" width="9.28515625" style="23" customWidth="1"/>
    <col min="5" max="5" width="9.28515625" style="15" customWidth="1"/>
    <col min="6" max="6" width="14" style="62" customWidth="1"/>
    <col min="7" max="16384" width="9.140625" style="15"/>
  </cols>
  <sheetData>
    <row r="1" spans="1:8" s="26" customFormat="1" ht="19.5" customHeight="1">
      <c r="A1" s="49"/>
      <c r="B1" s="37"/>
      <c r="C1" s="25"/>
      <c r="D1" s="25"/>
      <c r="E1" s="35"/>
      <c r="F1" s="62"/>
    </row>
    <row r="2" spans="1:8" s="48" customFormat="1" ht="15.75">
      <c r="A2" s="51"/>
      <c r="B2" s="72" t="s">
        <v>70</v>
      </c>
      <c r="C2" s="52"/>
      <c r="D2" s="52"/>
      <c r="E2" s="53"/>
      <c r="F2" s="1100"/>
    </row>
    <row r="3" spans="1:8" s="16" customFormat="1">
      <c r="A3" s="17"/>
      <c r="B3" s="20"/>
      <c r="C3" s="29"/>
      <c r="D3" s="19"/>
      <c r="E3" s="21"/>
      <c r="F3" s="1101"/>
    </row>
    <row r="4" spans="1:8" s="16" customFormat="1">
      <c r="A4" s="17"/>
      <c r="B4" s="20"/>
      <c r="C4" s="29"/>
      <c r="D4" s="19"/>
      <c r="E4" s="21"/>
      <c r="F4" s="1101"/>
    </row>
    <row r="5" spans="1:8" s="16" customFormat="1">
      <c r="A5" s="74" t="str">
        <f>'B.I. IZOL.'!A138</f>
        <v>B.I.</v>
      </c>
      <c r="B5" s="304" t="str">
        <f>'B.I. IZOL.'!B138</f>
        <v>IZOLATERSKI RADOVI UKUPNO</v>
      </c>
      <c r="C5" s="75"/>
      <c r="D5" s="75"/>
      <c r="E5" s="75"/>
      <c r="F5" s="111" t="str">
        <f>'B.I. IZOL.'!F138</f>
        <v/>
      </c>
    </row>
    <row r="6" spans="1:8" s="16" customFormat="1">
      <c r="B6" s="75"/>
      <c r="C6" s="29"/>
      <c r="D6" s="19"/>
      <c r="E6" s="21"/>
      <c r="F6" s="1101"/>
    </row>
    <row r="7" spans="1:8" s="16" customFormat="1">
      <c r="A7" s="74" t="str">
        <f>'B.II. ZID.'!A234</f>
        <v>B.II.</v>
      </c>
      <c r="B7" s="304" t="str">
        <f>'B.II. ZID.'!B234</f>
        <v>ZIDARSKI RADOVI UKUPNO</v>
      </c>
      <c r="C7" s="29"/>
      <c r="D7" s="19"/>
      <c r="E7" s="21"/>
      <c r="F7" s="1101" t="str">
        <f>'B.II. ZID.'!F234</f>
        <v/>
      </c>
    </row>
    <row r="8" spans="1:8" s="16" customFormat="1">
      <c r="A8" s="17"/>
      <c r="B8" s="75"/>
      <c r="C8" s="29"/>
      <c r="D8" s="19"/>
      <c r="E8" s="21"/>
      <c r="F8" s="1101"/>
    </row>
    <row r="9" spans="1:8" s="16" customFormat="1">
      <c r="A9" s="74" t="str">
        <f>'B.III.-E. ZID-ESTR.'!A52</f>
        <v>B.III.</v>
      </c>
      <c r="B9" s="304" t="str">
        <f>'B.III.-E. ZID-ESTR.'!B52</f>
        <v>ZIDARSKI RADOVI - PODNI ESTRIH UKUPNO</v>
      </c>
      <c r="C9" s="29"/>
      <c r="D9" s="19"/>
      <c r="E9" s="21"/>
      <c r="F9" s="1101" t="str">
        <f>'B.III.-E. ZID-ESTR.'!F52</f>
        <v/>
      </c>
    </row>
    <row r="10" spans="1:8" s="16" customFormat="1">
      <c r="A10" s="17"/>
      <c r="B10" s="75"/>
      <c r="C10" s="29"/>
      <c r="D10" s="19"/>
      <c r="E10" s="21"/>
      <c r="F10" s="1101"/>
    </row>
    <row r="11" spans="1:8">
      <c r="A11" s="74" t="str">
        <f>'B.IV. LIM.'!A107</f>
        <v>B.IV.</v>
      </c>
      <c r="B11" s="304" t="str">
        <f>'B.IV. LIM.'!B107</f>
        <v>LIMARSKI RADOVI UKUPNO</v>
      </c>
      <c r="C11" s="76"/>
      <c r="D11" s="76"/>
      <c r="E11" s="77"/>
      <c r="F11" s="62" t="str">
        <f>'B.IV. LIM.'!F107</f>
        <v/>
      </c>
      <c r="H11" s="75"/>
    </row>
    <row r="12" spans="1:8">
      <c r="A12" s="74"/>
      <c r="B12" s="75"/>
      <c r="C12" s="76"/>
      <c r="D12" s="76"/>
      <c r="E12" s="77"/>
      <c r="H12" s="75"/>
    </row>
    <row r="13" spans="1:8">
      <c r="A13" s="74" t="str">
        <f>'B.V. GK.'!A98</f>
        <v>B.V.</v>
      </c>
      <c r="B13" s="75" t="str">
        <f>'B.V. GK.'!B98</f>
        <v>GIPSKARTONSKI RADOVI UKUPNO</v>
      </c>
      <c r="C13" s="76"/>
      <c r="D13" s="76"/>
      <c r="E13" s="77"/>
      <c r="F13" s="62" t="str">
        <f>'B.V. GK.'!F98</f>
        <v/>
      </c>
      <c r="H13" s="75"/>
    </row>
    <row r="14" spans="1:8">
      <c r="A14" s="74"/>
      <c r="B14" s="75"/>
      <c r="C14" s="76"/>
      <c r="D14" s="76"/>
      <c r="E14" s="77"/>
      <c r="H14" s="75"/>
    </row>
    <row r="15" spans="1:8">
      <c r="A15" s="74" t="str">
        <f>'B.VI. STOL.'!A166</f>
        <v>B.VI.</v>
      </c>
      <c r="B15" s="75" t="str">
        <f>'B.VI. STOL.'!B166</f>
        <v>UNUTARNJA STOLARIJA I BRAVARIJA UKUPNO</v>
      </c>
      <c r="C15" s="76"/>
      <c r="D15" s="76"/>
      <c r="E15" s="77"/>
      <c r="F15" s="62" t="str">
        <f>'B.VI. STOL.'!F166</f>
        <v/>
      </c>
      <c r="H15" s="75"/>
    </row>
    <row r="16" spans="1:8">
      <c r="A16" s="74"/>
      <c r="B16" s="75"/>
      <c r="C16" s="76"/>
      <c r="D16" s="76"/>
      <c r="E16" s="77"/>
      <c r="H16" s="75"/>
    </row>
    <row r="17" spans="1:8">
      <c r="A17" s="74" t="str">
        <f>'B.VII. STOL.-PP'!A120</f>
        <v>B.VII.</v>
      </c>
      <c r="B17" s="1170" t="str">
        <f>'B.VII. STOL.-PP'!B120</f>
        <v>UNUTARNJA PP STOLARIJA I BRAVARIJA UKUPNO</v>
      </c>
      <c r="C17" s="1170"/>
      <c r="D17" s="1170"/>
      <c r="E17" s="77"/>
      <c r="F17" s="62" t="str">
        <f>'B.VII. STOL.-PP'!F120</f>
        <v/>
      </c>
      <c r="H17" s="75"/>
    </row>
    <row r="18" spans="1:8">
      <c r="A18" s="74"/>
      <c r="B18" s="75"/>
      <c r="C18" s="76"/>
      <c r="D18" s="76"/>
      <c r="E18" s="77"/>
      <c r="H18" s="75"/>
    </row>
    <row r="19" spans="1:8">
      <c r="A19" s="74" t="str">
        <f>'B.VIII. POD.-KER.'!A50</f>
        <v>B.VIII.</v>
      </c>
      <c r="B19" s="75" t="str">
        <f>'B.VIII. POD.-KER.'!B50</f>
        <v>PODOPOLAGAČKI RADOVI - KERAMIKA UKUPNO</v>
      </c>
      <c r="C19" s="76"/>
      <c r="D19" s="76"/>
      <c r="E19" s="77"/>
      <c r="F19" s="62" t="str">
        <f>'B.VIII. POD.-KER.'!F50</f>
        <v/>
      </c>
      <c r="H19" s="75"/>
    </row>
    <row r="20" spans="1:8">
      <c r="A20" s="74"/>
      <c r="B20" s="75"/>
      <c r="C20" s="76"/>
      <c r="D20" s="76"/>
      <c r="E20" s="77"/>
      <c r="H20" s="75"/>
    </row>
    <row r="21" spans="1:8">
      <c r="A21" s="74" t="str">
        <f>'B.IX. POD.-KAM.'!A52</f>
        <v>B.IX.</v>
      </c>
      <c r="B21" s="75" t="str">
        <f>'B.IX. POD.-KAM.'!B52</f>
        <v>PODOPOLAGAČKI RADOVI - KAMEN UKUPNO</v>
      </c>
      <c r="C21" s="76"/>
      <c r="D21" s="76"/>
      <c r="E21" s="77"/>
      <c r="F21" s="62" t="str">
        <f>'B.IX. POD.-KAM.'!F52</f>
        <v/>
      </c>
      <c r="H21" s="75"/>
    </row>
    <row r="22" spans="1:8">
      <c r="A22" s="74"/>
      <c r="B22" s="75"/>
      <c r="C22" s="76"/>
      <c r="D22" s="76"/>
      <c r="E22" s="77"/>
      <c r="H22" s="75"/>
    </row>
    <row r="23" spans="1:8">
      <c r="A23" s="74" t="str">
        <f>'B.X. KIP.'!A84</f>
        <v>B.X.</v>
      </c>
      <c r="B23" s="75" t="str">
        <f>'B.X. KIP.'!B84</f>
        <v>KIPARSKO-RESTAURATORSKI RADOVI UKUPNO:</v>
      </c>
      <c r="C23" s="76"/>
      <c r="D23" s="76"/>
      <c r="E23" s="77"/>
      <c r="F23" s="62" t="str">
        <f>'B.X. KIP.'!F84</f>
        <v/>
      </c>
      <c r="H23" s="75"/>
    </row>
    <row r="24" spans="1:8">
      <c r="A24" s="74"/>
      <c r="B24" s="75"/>
      <c r="C24" s="76"/>
      <c r="D24" s="76"/>
      <c r="E24" s="77"/>
      <c r="H24" s="75"/>
    </row>
    <row r="25" spans="1:8">
      <c r="A25" s="74" t="str">
        <f>'B.XI. SOB.'!A114</f>
        <v>B.XI.</v>
      </c>
      <c r="B25" s="75" t="str">
        <f>'B.XI. SOB.'!B114</f>
        <v>SOBOSLIKARSKO-LIČILAČKI RADOVI UKUPNO</v>
      </c>
      <c r="C25" s="76"/>
      <c r="D25" s="76"/>
      <c r="E25" s="77"/>
      <c r="F25" s="62" t="str">
        <f>'B.XI. SOB.'!F114</f>
        <v/>
      </c>
      <c r="H25" s="75"/>
    </row>
    <row r="26" spans="1:8" s="1" customFormat="1">
      <c r="A26" s="74"/>
      <c r="C26" s="2"/>
      <c r="D26" s="7"/>
      <c r="E26" s="4"/>
      <c r="F26" s="62"/>
    </row>
    <row r="27" spans="1:8" s="1" customFormat="1">
      <c r="A27" s="306" t="s">
        <v>2371</v>
      </c>
      <c r="B27" s="75" t="s">
        <v>2688</v>
      </c>
      <c r="C27" s="2"/>
      <c r="D27" s="7"/>
      <c r="E27" s="4"/>
      <c r="F27" s="62">
        <f>'B.XII. VIK Rekapitulacija'!F16</f>
        <v>0</v>
      </c>
    </row>
    <row r="28" spans="1:8" s="1" customFormat="1">
      <c r="A28" s="74"/>
      <c r="B28" s="75"/>
      <c r="C28" s="2"/>
      <c r="D28" s="7"/>
      <c r="E28" s="4"/>
      <c r="F28" s="62"/>
    </row>
    <row r="29" spans="1:8" s="1" customFormat="1">
      <c r="A29" s="306" t="s">
        <v>2378</v>
      </c>
      <c r="B29" s="75" t="s">
        <v>2750</v>
      </c>
      <c r="C29" s="2"/>
      <c r="D29" s="7"/>
      <c r="E29" s="4"/>
      <c r="F29" s="62">
        <f>'B.XIII. GHV'!G435</f>
        <v>0</v>
      </c>
    </row>
    <row r="30" spans="1:8" s="1" customFormat="1">
      <c r="A30" s="306"/>
      <c r="B30" s="75"/>
      <c r="C30" s="2"/>
      <c r="D30" s="7"/>
      <c r="E30" s="4"/>
      <c r="F30" s="62"/>
    </row>
    <row r="31" spans="1:8" s="1" customFormat="1">
      <c r="A31" s="306" t="s">
        <v>2376</v>
      </c>
      <c r="B31" s="75" t="str">
        <f>'B.XIV. El Troškovnik'!B672</f>
        <v>ELEKTROINSTALACIJE UKUPNO</v>
      </c>
      <c r="C31" s="2"/>
      <c r="D31" s="7"/>
      <c r="E31" s="4"/>
      <c r="F31" s="62">
        <f>'B.XIV. El Troškovnik'!F672</f>
        <v>0</v>
      </c>
    </row>
    <row r="32" spans="1:8" s="1" customFormat="1">
      <c r="A32" s="74"/>
      <c r="B32" s="75"/>
      <c r="C32" s="2"/>
      <c r="D32" s="7"/>
      <c r="E32" s="4"/>
      <c r="F32" s="62"/>
    </row>
    <row r="33" spans="1:6" s="1" customFormat="1">
      <c r="B33" s="75"/>
      <c r="C33" s="2"/>
      <c r="D33" s="7"/>
      <c r="E33" s="4"/>
      <c r="F33" s="62"/>
    </row>
    <row r="34" spans="1:6" s="1" customFormat="1">
      <c r="C34" s="2"/>
      <c r="D34" s="7"/>
      <c r="E34" s="4"/>
      <c r="F34" s="62"/>
    </row>
    <row r="35" spans="1:6" s="1" customFormat="1">
      <c r="C35" s="2"/>
      <c r="D35" s="7"/>
      <c r="E35" s="4"/>
      <c r="F35" s="62"/>
    </row>
    <row r="36" spans="1:6" s="48" customFormat="1" ht="15.75">
      <c r="A36" s="120" t="str">
        <f>'B.I. IZOL.'!A3</f>
        <v>B.</v>
      </c>
      <c r="B36" s="116" t="str">
        <f>'B.I. IZOL.'!B3</f>
        <v>RADOVI CJELOVITE SANACIJE</v>
      </c>
      <c r="C36" s="118"/>
      <c r="D36" s="118"/>
      <c r="E36" s="119"/>
      <c r="F36" s="117" t="str">
        <f>IF(SUM(F5:F35)&gt;0,SUM(F5:F35),"")</f>
        <v/>
      </c>
    </row>
    <row r="37" spans="1:6" s="1" customFormat="1">
      <c r="C37" s="2"/>
      <c r="D37" s="7"/>
      <c r="E37" s="4"/>
      <c r="F37" s="62"/>
    </row>
  </sheetData>
  <mergeCells count="1">
    <mergeCell ref="B17:D17"/>
  </mergeCells>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view="pageBreakPreview" topLeftCell="A19" zoomScale="112" zoomScaleNormal="90" zoomScaleSheetLayoutView="80" workbookViewId="0">
      <selection activeCell="G21" sqref="G21"/>
    </sheetView>
  </sheetViews>
  <sheetFormatPr defaultColWidth="9.140625" defaultRowHeight="15"/>
  <cols>
    <col min="1" max="1" width="8" style="222" customWidth="1"/>
    <col min="2" max="2" width="23" style="222" customWidth="1"/>
    <col min="3" max="6" width="9.140625" style="222"/>
    <col min="7" max="7" width="10.28515625" style="222" customWidth="1"/>
    <col min="8" max="16384" width="9.140625" style="222"/>
  </cols>
  <sheetData>
    <row r="1" spans="1:16">
      <c r="A1" s="175"/>
      <c r="B1" s="175"/>
      <c r="C1" s="175"/>
      <c r="D1" s="175"/>
      <c r="E1" s="175"/>
      <c r="F1" s="175"/>
      <c r="G1" s="175"/>
      <c r="H1" s="175"/>
    </row>
    <row r="2" spans="1:16">
      <c r="A2" s="175"/>
      <c r="B2" s="175"/>
      <c r="C2" s="175"/>
      <c r="D2" s="175"/>
      <c r="E2" s="175"/>
      <c r="F2" s="175"/>
      <c r="G2" s="175"/>
      <c r="H2" s="175"/>
    </row>
    <row r="3" spans="1:16" ht="16.5" customHeight="1">
      <c r="A3" s="255"/>
      <c r="B3" s="256"/>
      <c r="C3" s="257"/>
      <c r="D3" s="258"/>
      <c r="E3" s="259"/>
      <c r="F3" s="259"/>
      <c r="G3" s="260"/>
      <c r="H3" s="175"/>
    </row>
    <row r="4" spans="1:16">
      <c r="A4" s="255"/>
      <c r="B4" s="228"/>
      <c r="C4" s="257"/>
      <c r="D4" s="258"/>
      <c r="E4" s="259"/>
      <c r="F4" s="259"/>
      <c r="G4" s="260"/>
      <c r="H4" s="175"/>
    </row>
    <row r="5" spans="1:16" ht="18.75" customHeight="1">
      <c r="A5" s="255"/>
      <c r="B5" s="261"/>
      <c r="C5" s="257"/>
      <c r="D5" s="258"/>
      <c r="E5" s="259"/>
      <c r="F5" s="259"/>
      <c r="G5" s="260"/>
      <c r="H5" s="175"/>
    </row>
    <row r="6" spans="1:16" ht="16.5" customHeight="1">
      <c r="A6" s="255"/>
      <c r="B6" s="261"/>
      <c r="C6" s="257"/>
      <c r="D6" s="258"/>
      <c r="E6" s="259"/>
      <c r="F6" s="259"/>
      <c r="G6" s="260"/>
      <c r="H6" s="175"/>
    </row>
    <row r="7" spans="1:16" ht="16.5" customHeight="1">
      <c r="A7" s="255"/>
      <c r="B7" s="261"/>
      <c r="C7" s="257"/>
      <c r="D7" s="258"/>
      <c r="E7" s="259"/>
      <c r="F7" s="259"/>
      <c r="G7" s="260"/>
      <c r="H7" s="175"/>
    </row>
    <row r="8" spans="1:16" ht="16.5" customHeight="1">
      <c r="A8" s="255"/>
      <c r="B8" s="261"/>
      <c r="C8" s="257"/>
      <c r="D8" s="258"/>
      <c r="E8" s="259"/>
      <c r="F8" s="259"/>
      <c r="G8" s="260"/>
      <c r="H8" s="175"/>
    </row>
    <row r="9" spans="1:16" ht="15.75" customHeight="1">
      <c r="A9" s="255"/>
      <c r="B9" s="262" t="s">
        <v>1487</v>
      </c>
      <c r="C9" s="257"/>
      <c r="D9" s="257"/>
      <c r="E9" s="257"/>
      <c r="F9" s="263"/>
      <c r="G9" s="257"/>
      <c r="H9" s="175"/>
      <c r="P9" s="232"/>
    </row>
    <row r="10" spans="1:16" ht="30" customHeight="1">
      <c r="A10" s="255"/>
      <c r="B10" s="230" t="s">
        <v>52</v>
      </c>
      <c r="C10" s="1127" t="s">
        <v>1394</v>
      </c>
      <c r="D10" s="1127"/>
      <c r="E10" s="1127"/>
      <c r="F10" s="1127"/>
      <c r="G10" s="1127"/>
      <c r="H10" s="175"/>
      <c r="P10" s="232"/>
    </row>
    <row r="11" spans="1:16" ht="30.75" customHeight="1">
      <c r="A11" s="255"/>
      <c r="B11" s="257"/>
      <c r="C11" s="1127" t="s">
        <v>2754</v>
      </c>
      <c r="D11" s="1127"/>
      <c r="E11" s="1127"/>
      <c r="F11" s="1127"/>
      <c r="G11" s="1127"/>
      <c r="H11" s="175"/>
    </row>
    <row r="12" spans="1:16">
      <c r="A12" s="255"/>
      <c r="B12" s="257"/>
      <c r="C12" s="1109" t="s">
        <v>1397</v>
      </c>
      <c r="D12" s="1109"/>
      <c r="E12" s="1109"/>
      <c r="F12" s="1109"/>
      <c r="G12" s="1109"/>
      <c r="H12" s="175"/>
    </row>
    <row r="13" spans="1:16">
      <c r="A13" s="255"/>
      <c r="B13" s="235"/>
      <c r="C13" s="264"/>
      <c r="D13" s="264"/>
      <c r="E13" s="264"/>
      <c r="F13" s="265"/>
      <c r="G13" s="264"/>
      <c r="H13" s="175"/>
    </row>
    <row r="14" spans="1:16">
      <c r="A14" s="255"/>
      <c r="B14" s="230" t="s">
        <v>51</v>
      </c>
      <c r="C14" s="1128" t="s">
        <v>1488</v>
      </c>
      <c r="D14" s="1128"/>
      <c r="E14" s="1128"/>
      <c r="F14" s="1128"/>
      <c r="G14" s="1128"/>
      <c r="H14" s="175"/>
    </row>
    <row r="15" spans="1:16">
      <c r="A15" s="255"/>
      <c r="B15" s="235"/>
      <c r="C15" s="1128"/>
      <c r="D15" s="1128"/>
      <c r="E15" s="1128"/>
      <c r="F15" s="1128"/>
      <c r="G15" s="1128"/>
      <c r="H15" s="175"/>
    </row>
    <row r="16" spans="1:16">
      <c r="A16" s="255"/>
      <c r="B16" s="235"/>
      <c r="C16" s="1129"/>
      <c r="D16" s="1124"/>
      <c r="E16" s="1124"/>
      <c r="F16" s="1124"/>
      <c r="G16" s="1124"/>
      <c r="H16" s="175"/>
    </row>
    <row r="17" spans="1:8" ht="15" customHeight="1">
      <c r="A17" s="255"/>
      <c r="B17" s="235"/>
      <c r="C17" s="266"/>
      <c r="D17" s="267"/>
      <c r="E17" s="267"/>
      <c r="F17" s="267"/>
      <c r="G17" s="267"/>
      <c r="H17" s="175"/>
    </row>
    <row r="18" spans="1:8" ht="15" customHeight="1">
      <c r="A18" s="255"/>
      <c r="B18" s="230" t="s">
        <v>53</v>
      </c>
      <c r="C18" s="1126" t="s">
        <v>1489</v>
      </c>
      <c r="D18" s="1126"/>
      <c r="E18" s="1126"/>
      <c r="F18" s="1126"/>
      <c r="G18" s="1126"/>
      <c r="H18" s="175"/>
    </row>
    <row r="19" spans="1:8">
      <c r="A19" s="255"/>
      <c r="B19" s="235"/>
      <c r="C19" s="1126"/>
      <c r="D19" s="1126"/>
      <c r="E19" s="1126"/>
      <c r="F19" s="1126"/>
      <c r="G19" s="1126"/>
      <c r="H19" s="175"/>
    </row>
    <row r="20" spans="1:8">
      <c r="A20" s="255"/>
      <c r="B20" s="257"/>
      <c r="C20" s="1124"/>
      <c r="D20" s="1124"/>
      <c r="E20" s="1124"/>
      <c r="F20" s="1124"/>
      <c r="G20" s="1124"/>
      <c r="H20" s="175"/>
    </row>
    <row r="21" spans="1:8">
      <c r="A21" s="255"/>
      <c r="B21" s="257"/>
      <c r="C21" s="268"/>
      <c r="D21" s="268"/>
      <c r="E21" s="268"/>
      <c r="F21" s="268"/>
      <c r="G21" s="268"/>
      <c r="H21" s="175"/>
    </row>
    <row r="22" spans="1:8" ht="15" customHeight="1">
      <c r="A22" s="255"/>
      <c r="B22" s="257"/>
      <c r="C22" s="268"/>
      <c r="D22" s="268"/>
      <c r="E22" s="268"/>
      <c r="F22" s="268"/>
      <c r="G22" s="268"/>
      <c r="H22" s="175"/>
    </row>
    <row r="23" spans="1:8">
      <c r="A23" s="255"/>
      <c r="B23" s="257"/>
      <c r="C23" s="268"/>
      <c r="D23" s="268"/>
      <c r="E23" s="268"/>
      <c r="F23" s="268"/>
      <c r="G23" s="268"/>
      <c r="H23" s="175"/>
    </row>
    <row r="24" spans="1:8" ht="26.25">
      <c r="A24" s="303"/>
      <c r="B24" s="303" t="s">
        <v>1490</v>
      </c>
      <c r="C24" s="303"/>
      <c r="D24" s="303"/>
      <c r="E24" s="303"/>
      <c r="F24" s="303"/>
      <c r="G24" s="303"/>
      <c r="H24" s="175"/>
    </row>
    <row r="25" spans="1:8" ht="40.5" customHeight="1">
      <c r="A25" s="255"/>
      <c r="B25" s="1122" t="s">
        <v>2363</v>
      </c>
      <c r="C25" s="1123"/>
      <c r="D25" s="1123"/>
      <c r="E25" s="1123"/>
      <c r="F25" s="1123"/>
      <c r="G25" s="1123"/>
      <c r="H25" s="175"/>
    </row>
    <row r="26" spans="1:8" ht="40.5" customHeight="1">
      <c r="A26" s="255"/>
      <c r="B26" s="1122" t="s">
        <v>330</v>
      </c>
      <c r="C26" s="1123"/>
      <c r="D26" s="1123"/>
      <c r="E26" s="1123"/>
      <c r="F26" s="1123"/>
      <c r="G26" s="1123"/>
      <c r="H26" s="175"/>
    </row>
    <row r="27" spans="1:8" ht="79.5" customHeight="1">
      <c r="A27" s="255"/>
      <c r="B27" s="1121" t="s">
        <v>2632</v>
      </c>
      <c r="C27" s="1121"/>
      <c r="D27" s="1121"/>
      <c r="E27" s="1121"/>
      <c r="F27" s="1121"/>
      <c r="G27" s="1121"/>
      <c r="H27" s="175"/>
    </row>
    <row r="28" spans="1:8">
      <c r="A28" s="255"/>
      <c r="G28" s="257"/>
      <c r="H28" s="175"/>
    </row>
    <row r="29" spans="1:8" ht="45" customHeight="1">
      <c r="A29" s="61" t="s">
        <v>62</v>
      </c>
      <c r="B29" s="1121" t="s">
        <v>242</v>
      </c>
      <c r="C29" s="1121"/>
      <c r="D29" s="1121"/>
      <c r="E29" s="1121"/>
      <c r="F29" s="1121"/>
      <c r="G29" s="1121"/>
      <c r="H29" s="175"/>
    </row>
    <row r="30" spans="1:8" ht="108.75" customHeight="1">
      <c r="A30" s="61" t="s">
        <v>62</v>
      </c>
      <c r="B30" s="1120" t="s">
        <v>2633</v>
      </c>
      <c r="C30" s="1121"/>
      <c r="D30" s="1121"/>
      <c r="E30" s="1121"/>
      <c r="F30" s="1121"/>
      <c r="G30" s="1121"/>
      <c r="H30" s="175"/>
    </row>
    <row r="31" spans="1:8">
      <c r="A31" s="255"/>
      <c r="B31" s="257"/>
      <c r="C31" s="257"/>
      <c r="D31" s="257"/>
      <c r="E31" s="257"/>
      <c r="F31" s="263"/>
      <c r="G31" s="257"/>
      <c r="H31" s="175"/>
    </row>
    <row r="32" spans="1:8">
      <c r="H32" s="175"/>
    </row>
    <row r="33" spans="1:8" ht="18.75">
      <c r="A33" s="1125"/>
      <c r="B33" s="1125"/>
      <c r="C33" s="1125"/>
      <c r="D33" s="1125"/>
      <c r="E33" s="1125"/>
      <c r="F33" s="1125"/>
      <c r="G33" s="1125"/>
      <c r="H33" s="1125"/>
    </row>
    <row r="34" spans="1:8" ht="18.75">
      <c r="A34" s="269"/>
      <c r="B34" s="269"/>
      <c r="C34" s="269"/>
      <c r="D34" s="269"/>
      <c r="E34" s="269"/>
      <c r="F34" s="269"/>
      <c r="G34" s="269"/>
      <c r="H34" s="269"/>
    </row>
    <row r="35" spans="1:8" ht="18.75">
      <c r="A35" s="269"/>
      <c r="B35" s="269"/>
      <c r="C35" s="269"/>
      <c r="D35" s="269"/>
      <c r="E35" s="269"/>
      <c r="F35" s="269"/>
      <c r="G35" s="269"/>
      <c r="H35" s="269"/>
    </row>
    <row r="36" spans="1:8" ht="18.75">
      <c r="A36" s="269"/>
      <c r="B36" s="269"/>
      <c r="C36" s="269"/>
      <c r="D36" s="269"/>
      <c r="E36" s="269"/>
      <c r="F36" s="269"/>
      <c r="G36" s="269"/>
      <c r="H36" s="269"/>
    </row>
    <row r="37" spans="1:8" ht="18.75">
      <c r="A37" s="269"/>
      <c r="B37" s="269"/>
      <c r="C37" s="269"/>
      <c r="D37" s="269"/>
      <c r="E37" s="269"/>
      <c r="F37" s="269"/>
      <c r="G37" s="269"/>
      <c r="H37" s="269"/>
    </row>
    <row r="38" spans="1:8" ht="18.75">
      <c r="A38" s="269"/>
      <c r="B38" s="269"/>
      <c r="C38" s="269"/>
      <c r="D38" s="269"/>
      <c r="E38" s="269"/>
      <c r="F38" s="269"/>
      <c r="G38" s="269"/>
      <c r="H38" s="269"/>
    </row>
    <row r="39" spans="1:8" ht="18.75">
      <c r="A39" s="269"/>
      <c r="B39" s="269"/>
      <c r="C39" s="269"/>
      <c r="D39" s="269"/>
      <c r="E39" s="269"/>
      <c r="F39" s="269"/>
      <c r="G39" s="269"/>
      <c r="H39" s="269"/>
    </row>
    <row r="40" spans="1:8" ht="18.75">
      <c r="A40" s="269"/>
      <c r="B40" s="269"/>
      <c r="C40" s="269"/>
      <c r="D40" s="269"/>
      <c r="E40" s="269"/>
      <c r="F40" s="269"/>
      <c r="G40" s="269"/>
      <c r="H40" s="269"/>
    </row>
    <row r="41" spans="1:8" ht="18.75">
      <c r="A41" s="269"/>
      <c r="B41" s="269"/>
      <c r="C41" s="269"/>
      <c r="D41" s="269"/>
      <c r="E41" s="269"/>
      <c r="F41" s="269"/>
      <c r="G41" s="269"/>
      <c r="H41" s="269"/>
    </row>
    <row r="42" spans="1:8" ht="18.75">
      <c r="A42" s="269"/>
      <c r="B42" s="269"/>
      <c r="C42" s="269"/>
      <c r="D42" s="269"/>
      <c r="E42" s="269"/>
      <c r="F42" s="269"/>
      <c r="G42" s="269"/>
      <c r="H42" s="269"/>
    </row>
    <row r="43" spans="1:8">
      <c r="A43" s="255"/>
      <c r="B43" s="257"/>
      <c r="C43" s="257"/>
      <c r="D43" s="257"/>
      <c r="E43" s="257"/>
      <c r="F43" s="263"/>
      <c r="G43" s="257"/>
      <c r="H43" s="175"/>
    </row>
    <row r="44" spans="1:8">
      <c r="A44" s="255"/>
      <c r="B44" s="257"/>
      <c r="C44" s="257"/>
      <c r="D44" s="257"/>
      <c r="E44" s="257"/>
      <c r="F44" s="263"/>
      <c r="G44" s="257"/>
      <c r="H44" s="175"/>
    </row>
    <row r="45" spans="1:8">
      <c r="A45" s="255"/>
      <c r="B45" s="257"/>
      <c r="C45" s="257"/>
      <c r="D45" s="257"/>
      <c r="E45" s="257"/>
      <c r="F45" s="263"/>
      <c r="G45" s="257"/>
      <c r="H45" s="175"/>
    </row>
    <row r="46" spans="1:8">
      <c r="A46" s="255"/>
      <c r="B46" s="257"/>
      <c r="C46" s="257"/>
      <c r="D46" s="257"/>
      <c r="E46" s="257"/>
      <c r="F46" s="263"/>
      <c r="G46" s="257"/>
      <c r="H46" s="175"/>
    </row>
    <row r="47" spans="1:8">
      <c r="A47" s="255"/>
      <c r="B47" s="270"/>
      <c r="C47" s="260"/>
      <c r="D47" s="271"/>
      <c r="E47" s="259"/>
      <c r="F47" s="259"/>
      <c r="G47" s="260"/>
      <c r="H47" s="175"/>
    </row>
    <row r="48" spans="1:8">
      <c r="A48" s="255"/>
      <c r="B48" s="257"/>
      <c r="C48" s="257"/>
      <c r="D48" s="257"/>
      <c r="E48" s="257"/>
      <c r="F48" s="263"/>
      <c r="G48" s="257"/>
      <c r="H48" s="175"/>
    </row>
    <row r="49" spans="1:8" ht="15.75">
      <c r="A49" s="255"/>
      <c r="B49" s="224"/>
      <c r="C49" s="224"/>
      <c r="D49" s="224"/>
      <c r="E49" s="224"/>
      <c r="F49" s="241"/>
      <c r="G49" s="224"/>
      <c r="H49" s="175"/>
    </row>
    <row r="50" spans="1:8" ht="15.75">
      <c r="A50" s="255"/>
      <c r="B50" s="224"/>
      <c r="C50" s="224"/>
      <c r="D50" s="224"/>
      <c r="E50" s="224"/>
      <c r="F50" s="241"/>
      <c r="G50" s="224"/>
      <c r="H50" s="175"/>
    </row>
    <row r="51" spans="1:8" ht="15.75">
      <c r="A51" s="255"/>
      <c r="B51" s="272"/>
      <c r="C51" s="224"/>
      <c r="D51" s="224"/>
      <c r="E51" s="224"/>
      <c r="F51" s="241"/>
      <c r="G51" s="273"/>
      <c r="H51" s="274"/>
    </row>
    <row r="52" spans="1:8" ht="15.75">
      <c r="A52" s="255"/>
      <c r="B52" s="275"/>
      <c r="C52" s="224"/>
      <c r="D52" s="224"/>
      <c r="E52" s="224"/>
      <c r="F52" s="241"/>
      <c r="G52" s="276"/>
      <c r="H52" s="274"/>
    </row>
    <row r="53" spans="1:8" ht="15.75">
      <c r="A53" s="255"/>
      <c r="B53" s="224"/>
      <c r="C53" s="224"/>
      <c r="D53" s="224"/>
      <c r="E53" s="224"/>
      <c r="F53" s="241"/>
      <c r="G53" s="224"/>
      <c r="H53" s="175"/>
    </row>
    <row r="54" spans="1:8" ht="15.75">
      <c r="A54" s="255"/>
      <c r="B54" s="224"/>
      <c r="C54" s="175"/>
      <c r="D54" s="224"/>
      <c r="E54" s="224"/>
      <c r="F54" s="241"/>
      <c r="G54" s="175"/>
      <c r="H54" s="175"/>
    </row>
    <row r="55" spans="1:8" ht="15.75">
      <c r="A55" s="255"/>
      <c r="B55" s="224"/>
      <c r="C55" s="224"/>
      <c r="D55" s="224"/>
      <c r="E55" s="224"/>
      <c r="F55" s="241"/>
      <c r="G55" s="224"/>
      <c r="H55" s="175"/>
    </row>
    <row r="56" spans="1:8" ht="15.75">
      <c r="A56" s="255"/>
      <c r="B56" s="272"/>
      <c r="C56" s="224"/>
      <c r="D56" s="224"/>
      <c r="E56" s="224"/>
      <c r="F56" s="241"/>
      <c r="G56" s="224"/>
      <c r="H56" s="175"/>
    </row>
    <row r="57" spans="1:8" ht="15.75">
      <c r="A57" s="255"/>
      <c r="B57" s="275"/>
      <c r="C57" s="257"/>
      <c r="D57" s="258"/>
      <c r="E57" s="259"/>
      <c r="F57" s="259"/>
      <c r="G57" s="260"/>
      <c r="H57" s="175"/>
    </row>
    <row r="58" spans="1:8">
      <c r="A58" s="175"/>
      <c r="B58" s="175"/>
      <c r="C58" s="175"/>
      <c r="D58" s="175"/>
      <c r="E58" s="175"/>
      <c r="F58" s="175"/>
      <c r="G58" s="175"/>
      <c r="H58" s="175"/>
    </row>
  </sheetData>
  <mergeCells count="13">
    <mergeCell ref="C18:G19"/>
    <mergeCell ref="C10:G10"/>
    <mergeCell ref="C11:G11"/>
    <mergeCell ref="C12:G12"/>
    <mergeCell ref="C14:G15"/>
    <mergeCell ref="C16:G16"/>
    <mergeCell ref="B30:G30"/>
    <mergeCell ref="B26:G26"/>
    <mergeCell ref="B27:G27"/>
    <mergeCell ref="C20:G20"/>
    <mergeCell ref="A33:H33"/>
    <mergeCell ref="B25:G25"/>
    <mergeCell ref="B29:G29"/>
  </mergeCells>
  <pageMargins left="0.94488188976377963" right="0.39370078740157483" top="0.39370078740157483" bottom="0.82677165354330717" header="0.19685039370078741" footer="0.31496062992125984"/>
  <pageSetup paperSize="9" scale="97" orientation="portrait" r:id="rId1"/>
  <headerFooter>
    <oddFooter>Stranica &amp;P od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pageSetUpPr fitToPage="1"/>
  </sheetPr>
  <dimension ref="A1:Q155"/>
  <sheetViews>
    <sheetView showZeros="0" view="pageBreakPreview" topLeftCell="B137" zoomScale="160" zoomScaleNormal="100" zoomScaleSheetLayoutView="160" workbookViewId="0">
      <selection activeCell="C141" sqref="C141"/>
    </sheetView>
  </sheetViews>
  <sheetFormatPr defaultColWidth="9.140625" defaultRowHeight="12.75"/>
  <cols>
    <col min="1" max="1" width="7.28515625" style="15" customWidth="1"/>
    <col min="2" max="2" width="45.85546875" style="15" customWidth="1"/>
    <col min="3" max="3" width="6.140625" style="50" customWidth="1"/>
    <col min="4" max="4" width="9.28515625" style="23" customWidth="1"/>
    <col min="5" max="5" width="8.42578125" style="15" customWidth="1"/>
    <col min="6" max="6" width="10.7109375" style="33" customWidth="1"/>
    <col min="7" max="16384" width="9.140625" style="15"/>
  </cols>
  <sheetData>
    <row r="1" spans="1:12" s="843" customFormat="1" ht="12" thickBot="1">
      <c r="A1" s="838" t="s">
        <v>2671</v>
      </c>
      <c r="B1" s="839" t="s">
        <v>2672</v>
      </c>
      <c r="C1" s="840" t="s">
        <v>2673</v>
      </c>
      <c r="D1" s="841" t="s">
        <v>2674</v>
      </c>
      <c r="E1" s="840" t="s">
        <v>2675</v>
      </c>
      <c r="F1" s="842" t="s">
        <v>2676</v>
      </c>
    </row>
    <row r="2" spans="1:12" s="26" customFormat="1" ht="9.75" customHeight="1" thickTop="1">
      <c r="A2" s="49"/>
      <c r="B2" s="37"/>
      <c r="C2" s="35"/>
      <c r="D2" s="25"/>
      <c r="E2" s="108"/>
      <c r="F2" s="36"/>
    </row>
    <row r="3" spans="1:12" s="319" customFormat="1" ht="18">
      <c r="A3" s="314" t="s">
        <v>30</v>
      </c>
      <c r="B3" s="315" t="s">
        <v>2366</v>
      </c>
      <c r="C3" s="316"/>
      <c r="D3" s="317"/>
      <c r="E3" s="376"/>
      <c r="F3" s="318"/>
    </row>
    <row r="4" spans="1:12" s="26" customFormat="1" ht="11.25">
      <c r="A4" s="49"/>
      <c r="B4" s="37"/>
      <c r="C4" s="35"/>
      <c r="D4" s="25"/>
      <c r="E4" s="108"/>
      <c r="F4" s="36"/>
    </row>
    <row r="5" spans="1:12" s="48" customFormat="1" ht="15.75">
      <c r="A5" s="51" t="s">
        <v>29</v>
      </c>
      <c r="B5" s="320" t="s">
        <v>39</v>
      </c>
      <c r="C5" s="53"/>
      <c r="D5" s="52"/>
      <c r="E5" s="377"/>
      <c r="F5" s="54"/>
    </row>
    <row r="6" spans="1:12" s="48" customFormat="1" ht="15.75">
      <c r="A6" s="55"/>
      <c r="B6" s="104"/>
      <c r="C6" s="56"/>
      <c r="D6" s="56"/>
      <c r="E6" s="378"/>
      <c r="F6" s="57"/>
    </row>
    <row r="7" spans="1:12" s="46" customFormat="1" ht="11.25">
      <c r="A7" s="80"/>
      <c r="B7" s="24" t="s">
        <v>5</v>
      </c>
      <c r="C7" s="80"/>
      <c r="E7" s="101"/>
    </row>
    <row r="8" spans="1:12" s="47" customFormat="1" ht="67.5">
      <c r="A8" s="321"/>
      <c r="B8" s="322" t="s">
        <v>2486</v>
      </c>
      <c r="C8" s="323"/>
      <c r="D8" s="324"/>
      <c r="E8" s="379"/>
      <c r="F8" s="38" t="str">
        <f>IF(OR(OR(E8=0,E8=""),OR(D8=0,D8="")),"",D8*E8)</f>
        <v/>
      </c>
    </row>
    <row r="9" spans="1:12" s="100" customFormat="1" ht="33.75">
      <c r="A9" s="325"/>
      <c r="B9" s="326" t="s">
        <v>104</v>
      </c>
      <c r="C9" s="327"/>
      <c r="D9" s="328"/>
      <c r="E9" s="98"/>
      <c r="F9" s="38" t="str">
        <f>IF(OR(OR(E9=0,E9=""),OR(D9=0,D9="")),"",D9*E9)</f>
        <v/>
      </c>
      <c r="G9" s="99"/>
      <c r="H9" s="99"/>
      <c r="I9" s="99"/>
      <c r="J9" s="99"/>
      <c r="K9" s="99"/>
    </row>
    <row r="10" spans="1:12" s="100" customFormat="1" ht="90">
      <c r="A10" s="325"/>
      <c r="B10" s="326" t="s">
        <v>198</v>
      </c>
      <c r="C10" s="327"/>
      <c r="D10" s="328"/>
      <c r="E10" s="98"/>
      <c r="F10" s="38" t="str">
        <f>IF(OR(OR(E10=0,E10=""),OR(D10=0,D10="")),"",D10*E10)</f>
        <v/>
      </c>
      <c r="G10" s="99"/>
      <c r="H10" s="99"/>
      <c r="I10" s="99"/>
      <c r="J10" s="99"/>
      <c r="K10" s="99"/>
    </row>
    <row r="11" spans="1:12" s="100" customFormat="1" ht="33.75">
      <c r="A11" s="325"/>
      <c r="B11" s="326" t="s">
        <v>103</v>
      </c>
      <c r="C11" s="327"/>
      <c r="D11" s="328"/>
      <c r="E11" s="98"/>
      <c r="F11" s="38" t="str">
        <f>IF(OR(OR(E11=0,E11=""),OR(D11=0,D11="")),"",D11*E11)</f>
        <v/>
      </c>
      <c r="G11" s="99"/>
      <c r="H11" s="99"/>
      <c r="I11" s="99"/>
      <c r="J11" s="99"/>
      <c r="K11" s="99"/>
    </row>
    <row r="12" spans="1:12" s="26" customFormat="1" ht="78.75">
      <c r="A12" s="329"/>
      <c r="B12" s="330" t="s">
        <v>328</v>
      </c>
      <c r="C12" s="331"/>
      <c r="D12" s="332"/>
      <c r="E12" s="122"/>
      <c r="F12" s="333"/>
      <c r="G12" s="334"/>
      <c r="H12" s="335"/>
      <c r="I12" s="335"/>
      <c r="J12" s="335"/>
      <c r="K12" s="335"/>
      <c r="L12" s="335"/>
    </row>
    <row r="13" spans="1:12" s="26" customFormat="1" ht="11.25">
      <c r="A13" s="49"/>
      <c r="B13" s="37"/>
      <c r="C13" s="35"/>
      <c r="D13" s="25"/>
      <c r="E13" s="108"/>
      <c r="F13" s="38" t="str">
        <f t="shared" ref="F13:F29" si="0">IF(OR(OR(E13=0,E13=""),OR(D13=0,D13="")),"",D13*E13)</f>
        <v/>
      </c>
    </row>
    <row r="14" spans="1:12" s="47" customFormat="1" ht="12">
      <c r="A14" s="321">
        <f>COUNT($A$1:A13)+1</f>
        <v>1</v>
      </c>
      <c r="B14" s="336" t="s">
        <v>203</v>
      </c>
      <c r="C14" s="323"/>
      <c r="D14" s="324"/>
      <c r="E14" s="379"/>
      <c r="F14" s="38" t="str">
        <f t="shared" si="0"/>
        <v/>
      </c>
    </row>
    <row r="15" spans="1:12" s="100" customFormat="1" ht="22.5">
      <c r="A15" s="337"/>
      <c r="B15" s="46" t="s">
        <v>243</v>
      </c>
      <c r="C15" s="63"/>
      <c r="D15" s="338"/>
      <c r="E15" s="98"/>
      <c r="F15" s="38" t="str">
        <f t="shared" si="0"/>
        <v/>
      </c>
      <c r="G15" s="99"/>
      <c r="H15" s="99"/>
      <c r="I15" s="99"/>
      <c r="J15" s="99"/>
      <c r="K15" s="99"/>
    </row>
    <row r="16" spans="1:12" s="26" customFormat="1" ht="11.25">
      <c r="A16" s="64"/>
      <c r="B16" s="339" t="s">
        <v>415</v>
      </c>
      <c r="C16" s="35" t="s">
        <v>12</v>
      </c>
      <c r="D16" s="25">
        <v>1</v>
      </c>
      <c r="E16" s="108"/>
      <c r="F16" s="38" t="str">
        <f t="shared" si="0"/>
        <v/>
      </c>
    </row>
    <row r="17" spans="1:17" s="26" customFormat="1" ht="11.25" customHeight="1">
      <c r="A17" s="64"/>
      <c r="B17" s="340"/>
      <c r="C17" s="35"/>
      <c r="D17" s="25"/>
      <c r="E17" s="108"/>
      <c r="F17" s="38" t="str">
        <f t="shared" si="0"/>
        <v/>
      </c>
    </row>
    <row r="18" spans="1:17" s="47" customFormat="1" ht="24">
      <c r="A18" s="321">
        <f>COUNT($A$1:A17)+1</f>
        <v>2</v>
      </c>
      <c r="B18" s="336" t="s">
        <v>212</v>
      </c>
      <c r="C18" s="323"/>
      <c r="D18" s="324"/>
      <c r="E18" s="379"/>
      <c r="F18" s="38" t="str">
        <f t="shared" si="0"/>
        <v/>
      </c>
    </row>
    <row r="19" spans="1:17" s="100" customFormat="1" ht="45.75" customHeight="1">
      <c r="A19" s="337"/>
      <c r="B19" s="46" t="s">
        <v>213</v>
      </c>
      <c r="C19" s="63"/>
      <c r="D19" s="338"/>
      <c r="E19" s="115"/>
      <c r="F19" s="38" t="str">
        <f t="shared" si="0"/>
        <v/>
      </c>
      <c r="G19" s="341"/>
      <c r="H19" s="99"/>
      <c r="I19" s="99"/>
      <c r="J19" s="99"/>
      <c r="K19" s="99"/>
      <c r="L19" s="99"/>
      <c r="M19" s="99"/>
      <c r="N19" s="99"/>
      <c r="O19" s="99"/>
      <c r="P19" s="99"/>
      <c r="Q19" s="99"/>
    </row>
    <row r="20" spans="1:17" s="100" customFormat="1" ht="57.75" customHeight="1">
      <c r="A20" s="337"/>
      <c r="B20" s="46" t="s">
        <v>214</v>
      </c>
      <c r="C20" s="63"/>
      <c r="D20" s="338"/>
      <c r="E20" s="115"/>
      <c r="F20" s="38" t="str">
        <f t="shared" si="0"/>
        <v/>
      </c>
      <c r="G20" s="341"/>
      <c r="H20" s="99"/>
      <c r="I20" s="99"/>
      <c r="J20" s="99"/>
      <c r="K20" s="99"/>
      <c r="L20" s="99"/>
      <c r="M20" s="99"/>
      <c r="N20" s="99"/>
      <c r="O20" s="99"/>
      <c r="P20" s="99"/>
      <c r="Q20" s="99"/>
    </row>
    <row r="21" spans="1:17" s="100" customFormat="1" ht="45.75" customHeight="1">
      <c r="A21" s="337"/>
      <c r="B21" s="46" t="s">
        <v>215</v>
      </c>
      <c r="C21" s="63"/>
      <c r="D21" s="338"/>
      <c r="E21" s="115"/>
      <c r="F21" s="38" t="str">
        <f t="shared" si="0"/>
        <v/>
      </c>
      <c r="G21" s="341"/>
      <c r="H21" s="99"/>
      <c r="I21" s="99"/>
      <c r="J21" s="99"/>
      <c r="K21" s="99"/>
      <c r="L21" s="99"/>
      <c r="M21" s="99"/>
      <c r="N21" s="99"/>
      <c r="O21" s="99"/>
      <c r="P21" s="99"/>
      <c r="Q21" s="99"/>
    </row>
    <row r="22" spans="1:17" s="26" customFormat="1" ht="67.5">
      <c r="A22" s="342"/>
      <c r="B22" s="37" t="s">
        <v>216</v>
      </c>
      <c r="C22" s="35"/>
      <c r="D22" s="25"/>
      <c r="E22" s="108"/>
      <c r="F22" s="38" t="str">
        <f t="shared" si="0"/>
        <v/>
      </c>
    </row>
    <row r="23" spans="1:17" s="100" customFormat="1" ht="33.75">
      <c r="A23" s="325"/>
      <c r="B23" s="326" t="s">
        <v>217</v>
      </c>
      <c r="C23" s="327"/>
      <c r="D23" s="328"/>
      <c r="E23" s="98"/>
      <c r="F23" s="38" t="str">
        <f t="shared" si="0"/>
        <v/>
      </c>
      <c r="G23" s="99"/>
      <c r="H23" s="99"/>
      <c r="I23" s="99"/>
      <c r="J23" s="99"/>
      <c r="K23" s="99"/>
    </row>
    <row r="24" spans="1:17" s="26" customFormat="1" ht="22.5">
      <c r="A24" s="342"/>
      <c r="B24" s="37" t="s">
        <v>218</v>
      </c>
      <c r="C24" s="35"/>
      <c r="D24" s="25"/>
      <c r="E24" s="108"/>
      <c r="F24" s="38" t="str">
        <f t="shared" si="0"/>
        <v/>
      </c>
    </row>
    <row r="25" spans="1:17" s="26" customFormat="1" ht="22.5">
      <c r="A25" s="64" t="s">
        <v>41</v>
      </c>
      <c r="B25" s="343" t="s">
        <v>219</v>
      </c>
      <c r="C25" s="35" t="s">
        <v>12</v>
      </c>
      <c r="D25" s="25">
        <v>1</v>
      </c>
      <c r="E25" s="108"/>
      <c r="F25" s="38" t="str">
        <f t="shared" si="0"/>
        <v/>
      </c>
      <c r="G25" s="344"/>
      <c r="H25" s="345"/>
      <c r="I25" s="345"/>
      <c r="J25" s="345"/>
    </row>
    <row r="26" spans="1:17" s="26" customFormat="1" ht="22.5">
      <c r="A26" s="64" t="s">
        <v>42</v>
      </c>
      <c r="B26" s="343" t="s">
        <v>220</v>
      </c>
      <c r="C26" s="35" t="s">
        <v>12</v>
      </c>
      <c r="D26" s="25">
        <v>1</v>
      </c>
      <c r="E26" s="108"/>
      <c r="F26" s="38" t="str">
        <f t="shared" si="0"/>
        <v/>
      </c>
      <c r="G26" s="344"/>
      <c r="H26" s="345"/>
      <c r="I26" s="345"/>
      <c r="J26" s="345"/>
    </row>
    <row r="27" spans="1:17" s="1" customFormat="1" ht="11.25" customHeight="1">
      <c r="A27" s="5"/>
      <c r="B27" s="6"/>
      <c r="C27" s="4"/>
      <c r="D27" s="3"/>
      <c r="E27" s="380"/>
      <c r="F27" s="38" t="str">
        <f t="shared" si="0"/>
        <v/>
      </c>
    </row>
    <row r="28" spans="1:17" s="47" customFormat="1" ht="12">
      <c r="A28" s="321">
        <f>COUNT($A$1:A27)+1</f>
        <v>3</v>
      </c>
      <c r="B28" s="336" t="s">
        <v>2365</v>
      </c>
      <c r="C28" s="323"/>
      <c r="D28" s="324"/>
      <c r="E28" s="379"/>
      <c r="F28" s="38" t="str">
        <f t="shared" si="0"/>
        <v/>
      </c>
    </row>
    <row r="29" spans="1:17" s="100" customFormat="1" ht="57" customHeight="1">
      <c r="A29" s="337"/>
      <c r="B29" s="46" t="s">
        <v>317</v>
      </c>
      <c r="C29" s="63"/>
      <c r="D29" s="338"/>
      <c r="E29" s="98"/>
      <c r="F29" s="38" t="str">
        <f t="shared" si="0"/>
        <v/>
      </c>
      <c r="G29" s="99"/>
      <c r="H29" s="99"/>
      <c r="I29" s="99"/>
      <c r="J29" s="99"/>
      <c r="K29" s="99"/>
    </row>
    <row r="30" spans="1:17" s="100" customFormat="1" ht="22.5">
      <c r="A30" s="337"/>
      <c r="B30" s="46" t="s">
        <v>318</v>
      </c>
      <c r="C30" s="63"/>
      <c r="D30" s="338"/>
      <c r="E30" s="98"/>
      <c r="F30" s="38"/>
      <c r="G30" s="99"/>
      <c r="H30" s="99"/>
      <c r="I30" s="99"/>
      <c r="J30" s="99"/>
      <c r="K30" s="99"/>
    </row>
    <row r="31" spans="1:17" s="100" customFormat="1" ht="11.25" customHeight="1">
      <c r="A31" s="337"/>
      <c r="B31" s="46" t="s">
        <v>244</v>
      </c>
      <c r="C31" s="63"/>
      <c r="D31" s="338"/>
      <c r="E31" s="98"/>
      <c r="F31" s="38" t="str">
        <f t="shared" ref="F31:F58" si="1">IF(OR(OR(E31=0,E31=""),OR(D31=0,D31="")),"",D31*E31)</f>
        <v/>
      </c>
      <c r="G31" s="99"/>
      <c r="H31" s="99"/>
      <c r="I31" s="99"/>
      <c r="J31" s="99"/>
      <c r="K31" s="99"/>
    </row>
    <row r="32" spans="1:17" s="39" customFormat="1" ht="22.5">
      <c r="A32" s="109"/>
      <c r="B32" s="46" t="s">
        <v>245</v>
      </c>
      <c r="C32" s="63"/>
      <c r="D32" s="40"/>
      <c r="E32" s="381"/>
      <c r="F32" s="38" t="str">
        <f t="shared" si="1"/>
        <v/>
      </c>
    </row>
    <row r="33" spans="1:17" s="39" customFormat="1" ht="11.25" customHeight="1">
      <c r="A33" s="64"/>
      <c r="B33" s="46"/>
      <c r="C33" s="63" t="s">
        <v>12</v>
      </c>
      <c r="D33" s="40">
        <v>1</v>
      </c>
      <c r="E33" s="381"/>
      <c r="F33" s="38" t="str">
        <f t="shared" si="1"/>
        <v/>
      </c>
    </row>
    <row r="34" spans="1:17" s="26" customFormat="1" ht="11.25">
      <c r="A34" s="346"/>
      <c r="B34" s="37"/>
      <c r="C34" s="35"/>
      <c r="D34" s="25"/>
      <c r="E34" s="108"/>
      <c r="F34" s="38" t="str">
        <f t="shared" si="1"/>
        <v/>
      </c>
      <c r="I34" s="347"/>
    </row>
    <row r="35" spans="1:17" s="47" customFormat="1" ht="12">
      <c r="A35" s="321">
        <f>COUNT($A$1:A34)+1</f>
        <v>4</v>
      </c>
      <c r="B35" s="336" t="s">
        <v>79</v>
      </c>
      <c r="C35" s="323"/>
      <c r="D35" s="324"/>
      <c r="E35" s="379"/>
      <c r="F35" s="38" t="str">
        <f t="shared" si="1"/>
        <v/>
      </c>
    </row>
    <row r="36" spans="1:17" s="100" customFormat="1" ht="33.75">
      <c r="A36" s="337"/>
      <c r="B36" s="46" t="s">
        <v>80</v>
      </c>
      <c r="C36" s="348"/>
      <c r="D36" s="349"/>
      <c r="E36" s="108"/>
      <c r="F36" s="38" t="str">
        <f t="shared" si="1"/>
        <v/>
      </c>
      <c r="G36" s="341"/>
      <c r="H36" s="99"/>
      <c r="I36" s="99"/>
      <c r="J36" s="99"/>
      <c r="K36" s="99"/>
      <c r="L36" s="99"/>
      <c r="M36" s="99"/>
      <c r="N36" s="99"/>
      <c r="O36" s="99"/>
      <c r="P36" s="99"/>
      <c r="Q36" s="99"/>
    </row>
    <row r="37" spans="1:17" s="100" customFormat="1" ht="22.5" customHeight="1">
      <c r="A37" s="337"/>
      <c r="B37" s="46" t="s">
        <v>246</v>
      </c>
      <c r="C37" s="348"/>
      <c r="D37" s="349"/>
      <c r="E37" s="108"/>
      <c r="F37" s="38" t="str">
        <f t="shared" si="1"/>
        <v/>
      </c>
      <c r="G37" s="341"/>
      <c r="H37" s="99"/>
      <c r="I37" s="99"/>
      <c r="J37" s="99"/>
      <c r="K37" s="99"/>
      <c r="L37" s="99"/>
      <c r="M37" s="99"/>
      <c r="N37" s="99"/>
      <c r="O37" s="99"/>
      <c r="P37" s="99"/>
      <c r="Q37" s="99"/>
    </row>
    <row r="38" spans="1:17" s="26" customFormat="1" ht="33.75">
      <c r="A38" s="342"/>
      <c r="B38" s="46" t="s">
        <v>247</v>
      </c>
      <c r="C38" s="35"/>
      <c r="D38" s="25"/>
      <c r="E38" s="108"/>
      <c r="F38" s="38" t="str">
        <f t="shared" si="1"/>
        <v/>
      </c>
    </row>
    <row r="39" spans="1:17" s="100" customFormat="1" ht="11.25" customHeight="1">
      <c r="A39" s="337"/>
      <c r="B39" s="46"/>
      <c r="C39" s="63" t="s">
        <v>12</v>
      </c>
      <c r="D39" s="40">
        <v>1</v>
      </c>
      <c r="E39" s="381"/>
      <c r="F39" s="38" t="str">
        <f t="shared" si="1"/>
        <v/>
      </c>
      <c r="G39" s="341"/>
      <c r="H39" s="99"/>
      <c r="I39" s="99"/>
      <c r="J39" s="99"/>
      <c r="K39" s="99"/>
      <c r="L39" s="99"/>
      <c r="M39" s="99"/>
      <c r="N39" s="99"/>
      <c r="O39" s="99"/>
      <c r="P39" s="99"/>
      <c r="Q39" s="99"/>
    </row>
    <row r="40" spans="1:17" s="26" customFormat="1" ht="11.25">
      <c r="A40" s="346"/>
      <c r="B40" s="37"/>
      <c r="C40" s="35"/>
      <c r="D40" s="25"/>
      <c r="E40" s="108"/>
      <c r="F40" s="38" t="str">
        <f t="shared" si="1"/>
        <v/>
      </c>
      <c r="I40" s="347"/>
    </row>
    <row r="41" spans="1:17" s="47" customFormat="1" ht="24">
      <c r="A41" s="321">
        <f>COUNT($A$1:A40)+1</f>
        <v>5</v>
      </c>
      <c r="B41" s="336" t="s">
        <v>221</v>
      </c>
      <c r="C41" s="323"/>
      <c r="D41" s="324"/>
      <c r="E41" s="379"/>
      <c r="F41" s="38" t="str">
        <f t="shared" si="1"/>
        <v/>
      </c>
    </row>
    <row r="42" spans="1:17" s="26" customFormat="1" ht="56.25">
      <c r="A42" s="342"/>
      <c r="B42" s="322" t="s">
        <v>2487</v>
      </c>
      <c r="C42" s="35"/>
      <c r="D42" s="25"/>
      <c r="E42" s="108"/>
      <c r="F42" s="38" t="str">
        <f t="shared" si="1"/>
        <v/>
      </c>
      <c r="H42" s="39"/>
      <c r="I42" s="350"/>
    </row>
    <row r="43" spans="1:17" s="39" customFormat="1" ht="57" customHeight="1">
      <c r="A43" s="351"/>
      <c r="B43" s="46" t="s">
        <v>222</v>
      </c>
      <c r="C43" s="63"/>
      <c r="D43" s="40"/>
      <c r="E43" s="381"/>
      <c r="F43" s="38" t="str">
        <f t="shared" si="1"/>
        <v/>
      </c>
      <c r="H43" s="350"/>
      <c r="I43" s="26"/>
    </row>
    <row r="44" spans="1:17" s="39" customFormat="1" ht="22.5">
      <c r="A44" s="351"/>
      <c r="B44" s="352" t="s">
        <v>223</v>
      </c>
      <c r="C44" s="63"/>
      <c r="D44" s="40"/>
      <c r="E44" s="381"/>
      <c r="F44" s="38" t="str">
        <f t="shared" si="1"/>
        <v/>
      </c>
      <c r="H44" s="350"/>
      <c r="I44" s="26"/>
    </row>
    <row r="45" spans="1:17" s="39" customFormat="1" ht="90">
      <c r="A45" s="351"/>
      <c r="B45" s="352" t="s">
        <v>224</v>
      </c>
      <c r="C45" s="63"/>
      <c r="D45" s="40"/>
      <c r="E45" s="381"/>
      <c r="F45" s="38" t="str">
        <f t="shared" si="1"/>
        <v/>
      </c>
      <c r="H45" s="350"/>
      <c r="I45" s="26"/>
    </row>
    <row r="46" spans="1:17" s="39" customFormat="1" ht="33.75">
      <c r="A46" s="80"/>
      <c r="B46" s="46" t="s">
        <v>225</v>
      </c>
      <c r="C46" s="63"/>
      <c r="D46" s="40"/>
      <c r="E46" s="381"/>
      <c r="F46" s="38" t="str">
        <f t="shared" si="1"/>
        <v/>
      </c>
      <c r="H46" s="350"/>
      <c r="I46" s="26"/>
    </row>
    <row r="47" spans="1:17" s="26" customFormat="1" ht="11.25" customHeight="1">
      <c r="A47" s="353"/>
      <c r="B47" s="37" t="s">
        <v>11</v>
      </c>
      <c r="C47" s="35"/>
      <c r="D47" s="25"/>
      <c r="E47" s="108"/>
      <c r="F47" s="38" t="str">
        <f t="shared" si="1"/>
        <v/>
      </c>
      <c r="H47" s="39"/>
      <c r="I47" s="350"/>
    </row>
    <row r="48" spans="1:17" s="26" customFormat="1" ht="11.25">
      <c r="A48" s="64"/>
      <c r="B48" s="340"/>
      <c r="C48" s="35" t="s">
        <v>12</v>
      </c>
      <c r="D48" s="25">
        <v>1</v>
      </c>
      <c r="E48" s="108"/>
      <c r="F48" s="38" t="str">
        <f t="shared" si="1"/>
        <v/>
      </c>
      <c r="G48" s="344"/>
      <c r="I48" s="347"/>
    </row>
    <row r="49" spans="1:9" s="26" customFormat="1" ht="11.25">
      <c r="A49" s="346"/>
      <c r="B49" s="37"/>
      <c r="C49" s="35"/>
      <c r="D49" s="25"/>
      <c r="E49" s="108"/>
      <c r="F49" s="38" t="str">
        <f t="shared" si="1"/>
        <v/>
      </c>
      <c r="I49" s="347"/>
    </row>
    <row r="50" spans="1:9" s="47" customFormat="1" ht="12">
      <c r="A50" s="321">
        <f>COUNT($A$1:A49)+1</f>
        <v>6</v>
      </c>
      <c r="B50" s="336" t="s">
        <v>226</v>
      </c>
      <c r="C50" s="323"/>
      <c r="D50" s="324"/>
      <c r="E50" s="379"/>
      <c r="F50" s="38" t="str">
        <f t="shared" si="1"/>
        <v/>
      </c>
    </row>
    <row r="51" spans="1:9" s="26" customFormat="1" ht="45">
      <c r="A51" s="342"/>
      <c r="B51" s="37" t="s">
        <v>227</v>
      </c>
      <c r="C51" s="35"/>
      <c r="D51" s="25"/>
      <c r="E51" s="108"/>
      <c r="F51" s="38" t="str">
        <f t="shared" si="1"/>
        <v/>
      </c>
      <c r="H51" s="39"/>
      <c r="I51" s="350"/>
    </row>
    <row r="52" spans="1:9" s="26" customFormat="1" ht="67.5" customHeight="1">
      <c r="A52" s="342"/>
      <c r="B52" s="37" t="s">
        <v>228</v>
      </c>
      <c r="C52" s="35"/>
      <c r="D52" s="25"/>
      <c r="E52" s="108"/>
      <c r="F52" s="38" t="str">
        <f t="shared" si="1"/>
        <v/>
      </c>
      <c r="H52" s="39"/>
      <c r="I52" s="350"/>
    </row>
    <row r="53" spans="1:9" s="26" customFormat="1" ht="56.25">
      <c r="A53" s="342"/>
      <c r="B53" s="37" t="s">
        <v>229</v>
      </c>
      <c r="C53" s="35"/>
      <c r="D53" s="25"/>
      <c r="E53" s="108"/>
      <c r="F53" s="38" t="str">
        <f t="shared" si="1"/>
        <v/>
      </c>
      <c r="H53" s="39"/>
      <c r="I53" s="350"/>
    </row>
    <row r="54" spans="1:9" s="26" customFormat="1" ht="33.75">
      <c r="A54" s="342"/>
      <c r="B54" s="37" t="s">
        <v>230</v>
      </c>
      <c r="C54" s="35"/>
      <c r="D54" s="25"/>
      <c r="E54" s="108"/>
      <c r="F54" s="38" t="str">
        <f t="shared" si="1"/>
        <v/>
      </c>
      <c r="H54" s="39"/>
      <c r="I54" s="350"/>
    </row>
    <row r="55" spans="1:9" s="26" customFormat="1" ht="11.25">
      <c r="A55" s="346"/>
      <c r="B55" s="37"/>
      <c r="C55" s="35" t="s">
        <v>12</v>
      </c>
      <c r="D55" s="25">
        <v>1</v>
      </c>
      <c r="E55" s="108"/>
      <c r="F55" s="38" t="str">
        <f t="shared" si="1"/>
        <v/>
      </c>
      <c r="G55" s="344"/>
      <c r="H55" s="39"/>
      <c r="I55" s="350"/>
    </row>
    <row r="56" spans="1:9" s="26" customFormat="1" ht="11.25">
      <c r="A56" s="346"/>
      <c r="B56" s="37"/>
      <c r="C56" s="35"/>
      <c r="D56" s="25"/>
      <c r="E56" s="108"/>
      <c r="F56" s="38" t="str">
        <f t="shared" si="1"/>
        <v/>
      </c>
      <c r="I56" s="347"/>
    </row>
    <row r="57" spans="1:9" s="47" customFormat="1" ht="24">
      <c r="A57" s="321">
        <f>COUNT($A$1:A56)+1</f>
        <v>7</v>
      </c>
      <c r="B57" s="336" t="s">
        <v>418</v>
      </c>
      <c r="C57" s="323"/>
      <c r="D57" s="324"/>
      <c r="E57" s="379"/>
      <c r="F57" s="38" t="str">
        <f t="shared" si="1"/>
        <v/>
      </c>
    </row>
    <row r="58" spans="1:9" s="26" customFormat="1" ht="89.25" customHeight="1">
      <c r="A58" s="342"/>
      <c r="B58" s="46" t="s">
        <v>420</v>
      </c>
      <c r="C58" s="35"/>
      <c r="D58" s="25"/>
      <c r="E58" s="108"/>
      <c r="F58" s="38" t="str">
        <f t="shared" si="1"/>
        <v/>
      </c>
      <c r="H58" s="39"/>
      <c r="I58" s="350"/>
    </row>
    <row r="59" spans="1:9" s="26" customFormat="1" ht="56.25" customHeight="1">
      <c r="A59" s="342"/>
      <c r="B59" s="46" t="s">
        <v>419</v>
      </c>
      <c r="C59" s="35"/>
      <c r="D59" s="25"/>
      <c r="E59" s="108"/>
      <c r="F59" s="38"/>
      <c r="H59" s="39"/>
      <c r="I59" s="350"/>
    </row>
    <row r="60" spans="1:9" s="26" customFormat="1" ht="78.75">
      <c r="A60" s="342"/>
      <c r="B60" s="46" t="s">
        <v>422</v>
      </c>
      <c r="C60" s="35"/>
      <c r="D60" s="25"/>
      <c r="E60" s="108"/>
      <c r="F60" s="38"/>
      <c r="H60" s="39"/>
      <c r="I60" s="350"/>
    </row>
    <row r="61" spans="1:9" s="26" customFormat="1" ht="11.25">
      <c r="A61" s="342"/>
      <c r="B61" s="37" t="s">
        <v>251</v>
      </c>
      <c r="C61" s="35"/>
      <c r="D61" s="25"/>
      <c r="E61" s="108"/>
      <c r="F61" s="38"/>
      <c r="H61" s="39"/>
      <c r="I61" s="350"/>
    </row>
    <row r="62" spans="1:9" s="26" customFormat="1" ht="22.5">
      <c r="A62" s="342"/>
      <c r="B62" s="37" t="s">
        <v>248</v>
      </c>
      <c r="C62" s="35"/>
      <c r="D62" s="25"/>
      <c r="E62" s="108"/>
      <c r="F62" s="38"/>
      <c r="H62" s="39"/>
      <c r="I62" s="350"/>
    </row>
    <row r="63" spans="1:9" s="26" customFormat="1" ht="79.5" customHeight="1">
      <c r="A63" s="342"/>
      <c r="B63" s="46" t="s">
        <v>326</v>
      </c>
      <c r="C63" s="35"/>
      <c r="D63" s="25"/>
      <c r="E63" s="108"/>
      <c r="F63" s="38" t="str">
        <f t="shared" ref="F63:F80" si="2">IF(OR(OR(E63=0,E63=""),OR(D63=0,D63="")),"",D63*E63)</f>
        <v/>
      </c>
      <c r="H63" s="39"/>
      <c r="I63" s="350"/>
    </row>
    <row r="64" spans="1:9" s="26" customFormat="1" ht="33.75">
      <c r="A64" s="64" t="s">
        <v>41</v>
      </c>
      <c r="B64" s="103" t="s">
        <v>423</v>
      </c>
      <c r="C64" s="35" t="s">
        <v>14</v>
      </c>
      <c r="D64" s="25">
        <v>780</v>
      </c>
      <c r="E64" s="108"/>
      <c r="F64" s="38" t="str">
        <f t="shared" si="2"/>
        <v/>
      </c>
      <c r="G64" s="344"/>
      <c r="H64" s="39"/>
      <c r="I64" s="350"/>
    </row>
    <row r="65" spans="1:9" s="26" customFormat="1" ht="33.75">
      <c r="A65" s="64" t="s">
        <v>42</v>
      </c>
      <c r="B65" s="103" t="s">
        <v>421</v>
      </c>
      <c r="C65" s="35" t="s">
        <v>14</v>
      </c>
      <c r="D65" s="25">
        <v>155</v>
      </c>
      <c r="E65" s="108"/>
      <c r="F65" s="38" t="str">
        <f t="shared" si="2"/>
        <v/>
      </c>
      <c r="G65" s="344"/>
      <c r="H65" s="39"/>
      <c r="I65" s="350"/>
    </row>
    <row r="66" spans="1:9" s="26" customFormat="1" ht="33.75">
      <c r="A66" s="64" t="s">
        <v>40</v>
      </c>
      <c r="B66" s="103" t="s">
        <v>1274</v>
      </c>
      <c r="C66" s="35" t="s">
        <v>14</v>
      </c>
      <c r="D66" s="25">
        <v>405</v>
      </c>
      <c r="E66" s="108"/>
      <c r="F66" s="38" t="str">
        <f t="shared" si="2"/>
        <v/>
      </c>
      <c r="G66" s="344"/>
      <c r="H66" s="39"/>
      <c r="I66" s="350"/>
    </row>
    <row r="67" spans="1:9" s="26" customFormat="1" ht="56.25">
      <c r="A67" s="64" t="s">
        <v>43</v>
      </c>
      <c r="B67" s="103" t="s">
        <v>325</v>
      </c>
      <c r="C67" s="35" t="s">
        <v>14</v>
      </c>
      <c r="D67" s="25">
        <v>120</v>
      </c>
      <c r="E67" s="108"/>
      <c r="F67" s="38" t="str">
        <f t="shared" si="2"/>
        <v/>
      </c>
      <c r="G67" s="344"/>
      <c r="H67" s="39"/>
      <c r="I67" s="350"/>
    </row>
    <row r="68" spans="1:9" s="26" customFormat="1" ht="33.75">
      <c r="A68" s="64" t="s">
        <v>44</v>
      </c>
      <c r="B68" s="103" t="s">
        <v>480</v>
      </c>
      <c r="C68" s="35" t="s">
        <v>14</v>
      </c>
      <c r="D68" s="25">
        <v>155</v>
      </c>
      <c r="E68" s="108"/>
      <c r="F68" s="38" t="str">
        <f t="shared" si="2"/>
        <v/>
      </c>
      <c r="G68" s="344"/>
      <c r="H68" s="39"/>
      <c r="I68" s="350"/>
    </row>
    <row r="69" spans="1:9" s="26" customFormat="1" ht="33.75">
      <c r="A69" s="64" t="s">
        <v>47</v>
      </c>
      <c r="B69" s="103" t="s">
        <v>424</v>
      </c>
      <c r="C69" s="35" t="s">
        <v>14</v>
      </c>
      <c r="D69" s="25">
        <v>75</v>
      </c>
      <c r="E69" s="108"/>
      <c r="F69" s="38" t="str">
        <f t="shared" si="2"/>
        <v/>
      </c>
      <c r="G69" s="344"/>
      <c r="H69" s="39"/>
      <c r="I69" s="350"/>
    </row>
    <row r="70" spans="1:9" s="26" customFormat="1" ht="22.5">
      <c r="A70" s="64" t="s">
        <v>45</v>
      </c>
      <c r="B70" s="103" t="s">
        <v>425</v>
      </c>
      <c r="C70" s="35" t="s">
        <v>14</v>
      </c>
      <c r="D70" s="25">
        <v>38.5</v>
      </c>
      <c r="E70" s="108"/>
      <c r="F70" s="38" t="str">
        <f t="shared" si="2"/>
        <v/>
      </c>
      <c r="G70" s="344"/>
      <c r="H70" s="39"/>
      <c r="I70" s="350"/>
    </row>
    <row r="71" spans="1:9" s="26" customFormat="1" ht="11.25">
      <c r="A71" s="346"/>
      <c r="B71" s="37"/>
      <c r="C71" s="35"/>
      <c r="D71" s="25"/>
      <c r="E71" s="108"/>
      <c r="F71" s="38" t="str">
        <f t="shared" si="2"/>
        <v/>
      </c>
      <c r="I71" s="347"/>
    </row>
    <row r="72" spans="1:9" s="47" customFormat="1" ht="12">
      <c r="A72" s="321">
        <f>COUNT($A$1:A71)+1</f>
        <v>8</v>
      </c>
      <c r="B72" s="336" t="s">
        <v>249</v>
      </c>
      <c r="C72" s="323"/>
      <c r="D72" s="324"/>
      <c r="E72" s="379"/>
      <c r="F72" s="38" t="str">
        <f t="shared" si="2"/>
        <v/>
      </c>
    </row>
    <row r="73" spans="1:9" s="26" customFormat="1" ht="45">
      <c r="A73" s="342"/>
      <c r="B73" s="37" t="s">
        <v>250</v>
      </c>
      <c r="C73" s="35"/>
      <c r="D73" s="25"/>
      <c r="E73" s="108"/>
      <c r="F73" s="38" t="str">
        <f t="shared" si="2"/>
        <v/>
      </c>
      <c r="H73" s="39"/>
      <c r="I73" s="350"/>
    </row>
    <row r="74" spans="1:9" s="26" customFormat="1" ht="22.5" customHeight="1">
      <c r="A74" s="342"/>
      <c r="B74" s="37" t="s">
        <v>416</v>
      </c>
      <c r="C74" s="35"/>
      <c r="D74" s="25"/>
      <c r="E74" s="108"/>
      <c r="F74" s="38" t="str">
        <f t="shared" si="2"/>
        <v/>
      </c>
      <c r="H74" s="39"/>
      <c r="I74" s="350"/>
    </row>
    <row r="75" spans="1:9" s="26" customFormat="1" ht="11.25">
      <c r="A75" s="64"/>
      <c r="B75" s="103"/>
      <c r="C75" s="35" t="s">
        <v>12</v>
      </c>
      <c r="D75" s="25">
        <v>8</v>
      </c>
      <c r="E75" s="108"/>
      <c r="F75" s="38" t="str">
        <f t="shared" si="2"/>
        <v/>
      </c>
      <c r="G75" s="344"/>
      <c r="H75" s="39"/>
      <c r="I75" s="350"/>
    </row>
    <row r="76" spans="1:9" s="26" customFormat="1" ht="11.25">
      <c r="A76" s="346"/>
      <c r="B76" s="37"/>
      <c r="C76" s="35"/>
      <c r="D76" s="25"/>
      <c r="E76" s="108"/>
      <c r="F76" s="38" t="str">
        <f t="shared" si="2"/>
        <v/>
      </c>
      <c r="I76" s="347"/>
    </row>
    <row r="77" spans="1:9" s="47" customFormat="1" ht="24">
      <c r="A77" s="321">
        <f>COUNT($A$1:A76)+1</f>
        <v>9</v>
      </c>
      <c r="B77" s="336" t="s">
        <v>231</v>
      </c>
      <c r="C77" s="323"/>
      <c r="D77" s="324"/>
      <c r="E77" s="379"/>
      <c r="F77" s="38" t="str">
        <f t="shared" si="2"/>
        <v/>
      </c>
    </row>
    <row r="78" spans="1:9" s="26" customFormat="1" ht="61.35" customHeight="1">
      <c r="A78" s="342"/>
      <c r="B78" s="46" t="s">
        <v>232</v>
      </c>
      <c r="C78" s="35"/>
      <c r="D78" s="25"/>
      <c r="E78" s="108"/>
      <c r="F78" s="38" t="str">
        <f t="shared" si="2"/>
        <v/>
      </c>
      <c r="H78" s="39"/>
      <c r="I78" s="350"/>
    </row>
    <row r="79" spans="1:9" s="26" customFormat="1" ht="45">
      <c r="A79" s="342"/>
      <c r="B79" s="37" t="s">
        <v>233</v>
      </c>
      <c r="C79" s="35"/>
      <c r="D79" s="25"/>
      <c r="E79" s="108"/>
      <c r="F79" s="38" t="str">
        <f t="shared" si="2"/>
        <v/>
      </c>
      <c r="H79" s="39"/>
      <c r="I79" s="350"/>
    </row>
    <row r="80" spans="1:9" s="26" customFormat="1" ht="11.25">
      <c r="A80" s="346"/>
      <c r="B80" s="37"/>
      <c r="C80" s="35" t="s">
        <v>14</v>
      </c>
      <c r="D80" s="25">
        <v>350</v>
      </c>
      <c r="E80" s="108"/>
      <c r="F80" s="38" t="str">
        <f t="shared" si="2"/>
        <v/>
      </c>
      <c r="G80" s="344"/>
      <c r="H80" s="39"/>
      <c r="I80" s="350"/>
    </row>
    <row r="81" spans="1:12" s="100" customFormat="1" ht="10.35" customHeight="1">
      <c r="A81" s="325"/>
      <c r="B81" s="326"/>
      <c r="C81" s="327"/>
      <c r="D81" s="354"/>
      <c r="E81" s="123"/>
      <c r="F81" s="355"/>
      <c r="G81" s="99"/>
      <c r="H81" s="99"/>
      <c r="I81" s="99"/>
      <c r="J81" s="99"/>
      <c r="K81" s="99"/>
    </row>
    <row r="82" spans="1:12" s="47" customFormat="1" ht="24">
      <c r="A82" s="321">
        <f>COUNT($A$1:A81)+1</f>
        <v>10</v>
      </c>
      <c r="B82" s="336" t="s">
        <v>428</v>
      </c>
      <c r="C82" s="323"/>
      <c r="D82" s="324"/>
      <c r="E82" s="379"/>
      <c r="F82" s="38"/>
    </row>
    <row r="83" spans="1:12" s="100" customFormat="1" ht="33.75">
      <c r="A83" s="321"/>
      <c r="B83" s="326" t="s">
        <v>270</v>
      </c>
      <c r="C83" s="327"/>
      <c r="D83" s="354"/>
      <c r="E83" s="123"/>
      <c r="F83" s="355"/>
      <c r="G83" s="99"/>
      <c r="H83" s="99"/>
      <c r="I83" s="99"/>
      <c r="J83" s="99"/>
      <c r="K83" s="99"/>
    </row>
    <row r="84" spans="1:12" s="100" customFormat="1" ht="11.25" customHeight="1">
      <c r="A84" s="325"/>
      <c r="B84" s="326" t="s">
        <v>271</v>
      </c>
      <c r="C84" s="35"/>
      <c r="D84" s="35"/>
      <c r="E84" s="123"/>
      <c r="F84" s="355"/>
      <c r="G84" s="99"/>
      <c r="H84" s="99"/>
      <c r="I84" s="99"/>
      <c r="J84" s="99"/>
      <c r="K84" s="99"/>
    </row>
    <row r="85" spans="1:12" s="100" customFormat="1" ht="11.25" customHeight="1">
      <c r="A85" s="325"/>
      <c r="B85" s="326"/>
      <c r="C85" s="35" t="s">
        <v>12</v>
      </c>
      <c r="D85" s="35">
        <v>1</v>
      </c>
      <c r="E85" s="123"/>
      <c r="F85" s="355">
        <f>E85*D85</f>
        <v>0</v>
      </c>
      <c r="G85" s="99"/>
      <c r="H85" s="99"/>
      <c r="I85" s="99"/>
      <c r="J85" s="99"/>
      <c r="K85" s="99"/>
    </row>
    <row r="86" spans="1:12" s="1" customFormat="1">
      <c r="A86" s="356"/>
      <c r="B86" s="357"/>
      <c r="C86" s="358"/>
      <c r="D86" s="359"/>
      <c r="E86" s="380"/>
      <c r="F86" s="360"/>
    </row>
    <row r="87" spans="1:12" s="47" customFormat="1" ht="12">
      <c r="A87" s="321">
        <f>COUNT($A$1:A86)+1</f>
        <v>11</v>
      </c>
      <c r="B87" s="336" t="s">
        <v>426</v>
      </c>
      <c r="C87" s="323"/>
      <c r="D87" s="324"/>
      <c r="E87" s="379"/>
      <c r="F87" s="38"/>
    </row>
    <row r="88" spans="1:12" s="26" customFormat="1" ht="66" customHeight="1">
      <c r="A88" s="342"/>
      <c r="B88" s="37" t="s">
        <v>427</v>
      </c>
      <c r="C88" s="35"/>
      <c r="D88" s="25"/>
      <c r="E88" s="108"/>
      <c r="F88" s="38"/>
      <c r="H88" s="39"/>
      <c r="I88" s="350"/>
    </row>
    <row r="89" spans="1:12" s="9" customFormat="1" ht="44.25" customHeight="1">
      <c r="A89" s="361"/>
      <c r="B89" s="37" t="s">
        <v>429</v>
      </c>
      <c r="C89" s="92"/>
      <c r="D89" s="4"/>
      <c r="E89" s="380"/>
      <c r="F89" s="362"/>
      <c r="G89" s="363"/>
      <c r="H89" s="10"/>
      <c r="I89" s="10"/>
      <c r="J89" s="10"/>
      <c r="K89" s="10"/>
      <c r="L89" s="10"/>
    </row>
    <row r="90" spans="1:12" s="9" customFormat="1" ht="22.5">
      <c r="A90" s="361"/>
      <c r="B90" s="37" t="s">
        <v>430</v>
      </c>
      <c r="C90" s="92"/>
      <c r="D90" s="4"/>
      <c r="E90" s="380"/>
      <c r="F90" s="362"/>
      <c r="G90" s="363"/>
      <c r="H90" s="10"/>
      <c r="I90" s="10"/>
      <c r="J90" s="10"/>
      <c r="K90" s="10"/>
      <c r="L90" s="10"/>
    </row>
    <row r="91" spans="1:12" s="9" customFormat="1" ht="22.5">
      <c r="A91" s="361"/>
      <c r="B91" s="37" t="s">
        <v>431</v>
      </c>
      <c r="C91" s="92"/>
      <c r="D91" s="4"/>
      <c r="E91" s="380"/>
      <c r="F91" s="362"/>
      <c r="G91" s="363"/>
      <c r="H91" s="10"/>
      <c r="I91" s="10"/>
      <c r="J91" s="10"/>
      <c r="K91" s="10"/>
      <c r="L91" s="10"/>
    </row>
    <row r="92" spans="1:12" s="100" customFormat="1" ht="11.25" customHeight="1">
      <c r="A92" s="325"/>
      <c r="B92" s="326"/>
      <c r="C92" s="35" t="s">
        <v>12</v>
      </c>
      <c r="D92" s="35">
        <v>1</v>
      </c>
      <c r="E92" s="123"/>
      <c r="F92" s="355" t="str">
        <f>IF(OR(OR(E92=0,E92=""),OR(D92=0,D92="")),"",D92*E92)</f>
        <v/>
      </c>
      <c r="G92" s="99"/>
      <c r="H92" s="99"/>
      <c r="I92" s="99"/>
      <c r="J92" s="99"/>
      <c r="K92" s="99"/>
    </row>
    <row r="93" spans="1:12" s="100" customFormat="1" ht="11.25" customHeight="1">
      <c r="A93" s="325"/>
      <c r="B93" s="326"/>
      <c r="C93" s="35"/>
      <c r="D93" s="35"/>
      <c r="E93" s="123"/>
      <c r="F93" s="355"/>
      <c r="G93" s="99"/>
      <c r="H93" s="99"/>
      <c r="I93" s="99"/>
      <c r="J93" s="99"/>
      <c r="K93" s="99"/>
    </row>
    <row r="94" spans="1:12" s="100" customFormat="1" ht="24">
      <c r="A94" s="321">
        <f>COUNT($A$1:A93)+1</f>
        <v>12</v>
      </c>
      <c r="B94" s="336" t="s">
        <v>272</v>
      </c>
      <c r="C94" s="327"/>
      <c r="D94" s="354"/>
      <c r="E94" s="123"/>
      <c r="F94" s="355"/>
      <c r="G94" s="99"/>
      <c r="H94" s="99"/>
      <c r="I94" s="99"/>
      <c r="J94" s="99"/>
      <c r="K94" s="99"/>
    </row>
    <row r="95" spans="1:12" s="100" customFormat="1" ht="45">
      <c r="A95" s="321"/>
      <c r="B95" s="326" t="s">
        <v>273</v>
      </c>
      <c r="C95" s="327"/>
      <c r="D95" s="354"/>
      <c r="E95" s="123"/>
      <c r="F95" s="355"/>
      <c r="G95" s="99"/>
      <c r="H95" s="99"/>
      <c r="I95" s="99"/>
      <c r="J95" s="99"/>
      <c r="K95" s="99"/>
    </row>
    <row r="96" spans="1:12" s="100" customFormat="1" ht="33.75">
      <c r="A96" s="325"/>
      <c r="B96" s="326" t="s">
        <v>432</v>
      </c>
      <c r="C96" s="35"/>
      <c r="D96" s="35"/>
      <c r="E96" s="123"/>
      <c r="F96" s="355"/>
      <c r="G96" s="99"/>
      <c r="H96" s="99"/>
      <c r="I96" s="99"/>
      <c r="J96" s="99"/>
      <c r="K96" s="99"/>
    </row>
    <row r="97" spans="1:11" s="100" customFormat="1" ht="22.5">
      <c r="A97" s="325"/>
      <c r="B97" s="326" t="s">
        <v>433</v>
      </c>
      <c r="C97" s="35"/>
      <c r="D97" s="35"/>
      <c r="E97" s="123"/>
      <c r="F97" s="355"/>
      <c r="G97" s="99"/>
      <c r="H97" s="99"/>
      <c r="I97" s="99"/>
      <c r="J97" s="99"/>
      <c r="K97" s="99"/>
    </row>
    <row r="98" spans="1:11" s="100" customFormat="1" ht="11.25" customHeight="1">
      <c r="A98" s="325"/>
      <c r="B98" s="326" t="s">
        <v>271</v>
      </c>
      <c r="C98" s="35"/>
      <c r="D98" s="35"/>
      <c r="E98" s="123"/>
      <c r="F98" s="355">
        <f>E98*D98</f>
        <v>0</v>
      </c>
      <c r="G98" s="99"/>
      <c r="H98" s="99"/>
      <c r="I98" s="99"/>
      <c r="J98" s="99"/>
      <c r="K98" s="99"/>
    </row>
    <row r="99" spans="1:11" s="100" customFormat="1" ht="11.25" customHeight="1">
      <c r="A99" s="64" t="s">
        <v>41</v>
      </c>
      <c r="B99" s="103" t="s">
        <v>277</v>
      </c>
      <c r="C99" s="35" t="s">
        <v>12</v>
      </c>
      <c r="D99" s="35">
        <v>1</v>
      </c>
      <c r="E99" s="123"/>
      <c r="F99" s="355">
        <f>E99*D99</f>
        <v>0</v>
      </c>
      <c r="G99" s="99"/>
      <c r="H99" s="99"/>
      <c r="I99" s="99"/>
      <c r="J99" s="99"/>
      <c r="K99" s="99"/>
    </row>
    <row r="100" spans="1:11" s="100" customFormat="1" ht="11.25" customHeight="1">
      <c r="A100" s="64" t="s">
        <v>42</v>
      </c>
      <c r="B100" s="103" t="s">
        <v>278</v>
      </c>
      <c r="C100" s="35" t="s">
        <v>12</v>
      </c>
      <c r="D100" s="35">
        <v>1</v>
      </c>
      <c r="E100" s="123"/>
      <c r="F100" s="355">
        <f>E100*D100</f>
        <v>0</v>
      </c>
      <c r="G100" s="99"/>
      <c r="H100" s="99"/>
      <c r="I100" s="99"/>
      <c r="J100" s="99"/>
      <c r="K100" s="99"/>
    </row>
    <row r="101" spans="1:11" s="100" customFormat="1" ht="11.25" customHeight="1">
      <c r="A101" s="64" t="s">
        <v>40</v>
      </c>
      <c r="B101" s="103" t="s">
        <v>279</v>
      </c>
      <c r="C101" s="35" t="s">
        <v>12</v>
      </c>
      <c r="D101" s="35">
        <v>1</v>
      </c>
      <c r="E101" s="123"/>
      <c r="F101" s="355">
        <f>E101*D101</f>
        <v>0</v>
      </c>
      <c r="G101" s="99"/>
      <c r="H101" s="99"/>
      <c r="I101" s="99"/>
      <c r="J101" s="99"/>
      <c r="K101" s="99"/>
    </row>
    <row r="102" spans="1:11" s="100" customFormat="1" ht="11.25" customHeight="1">
      <c r="A102" s="64" t="s">
        <v>43</v>
      </c>
      <c r="B102" s="103" t="s">
        <v>280</v>
      </c>
      <c r="C102" s="35" t="s">
        <v>12</v>
      </c>
      <c r="D102" s="35">
        <v>1</v>
      </c>
      <c r="E102" s="123"/>
      <c r="F102" s="355">
        <f>E102*D102</f>
        <v>0</v>
      </c>
      <c r="G102" s="99"/>
      <c r="H102" s="99"/>
      <c r="I102" s="99"/>
      <c r="J102" s="99"/>
      <c r="K102" s="99"/>
    </row>
    <row r="103" spans="1:11" s="100" customFormat="1" ht="11.25" customHeight="1">
      <c r="A103" s="325"/>
      <c r="B103" s="326"/>
      <c r="C103" s="327"/>
      <c r="D103" s="354"/>
      <c r="E103" s="123"/>
      <c r="F103" s="355"/>
      <c r="G103" s="99"/>
      <c r="H103" s="99"/>
      <c r="I103" s="99"/>
      <c r="J103" s="99"/>
      <c r="K103" s="99"/>
    </row>
    <row r="104" spans="1:11" s="100" customFormat="1" ht="24">
      <c r="A104" s="321">
        <f>COUNT($A$1:A103)+1</f>
        <v>13</v>
      </c>
      <c r="B104" s="336" t="s">
        <v>275</v>
      </c>
      <c r="C104" s="327"/>
      <c r="D104" s="354"/>
      <c r="E104" s="123"/>
      <c r="F104" s="355"/>
      <c r="G104" s="99"/>
      <c r="H104" s="99"/>
      <c r="I104" s="99"/>
      <c r="J104" s="99"/>
      <c r="K104" s="99"/>
    </row>
    <row r="105" spans="1:11" s="100" customFormat="1" ht="22.5">
      <c r="A105" s="325"/>
      <c r="B105" s="326" t="s">
        <v>276</v>
      </c>
      <c r="C105" s="35"/>
      <c r="D105" s="35"/>
      <c r="E105" s="123"/>
      <c r="F105" s="355"/>
      <c r="G105" s="99"/>
      <c r="H105" s="99"/>
      <c r="I105" s="99"/>
      <c r="J105" s="99"/>
      <c r="K105" s="99"/>
    </row>
    <row r="106" spans="1:11" s="100" customFormat="1" ht="11.25" customHeight="1">
      <c r="A106" s="325"/>
      <c r="B106" s="103" t="s">
        <v>417</v>
      </c>
      <c r="C106" s="35" t="s">
        <v>274</v>
      </c>
      <c r="D106" s="35">
        <v>1</v>
      </c>
      <c r="E106" s="123"/>
      <c r="F106" s="355">
        <f>E106*D106</f>
        <v>0</v>
      </c>
      <c r="G106" s="99"/>
      <c r="H106" s="99"/>
      <c r="I106" s="99"/>
      <c r="J106" s="99"/>
      <c r="K106" s="99"/>
    </row>
    <row r="107" spans="1:11" s="100" customFormat="1" ht="11.25" customHeight="1">
      <c r="A107" s="325"/>
      <c r="B107" s="326"/>
      <c r="C107" s="327"/>
      <c r="D107" s="354"/>
      <c r="E107" s="123"/>
      <c r="F107" s="355"/>
      <c r="G107" s="99"/>
      <c r="H107" s="99"/>
      <c r="I107" s="99"/>
      <c r="J107" s="99"/>
      <c r="K107" s="99"/>
    </row>
    <row r="108" spans="1:11" s="100" customFormat="1" ht="24">
      <c r="A108" s="321">
        <f>COUNT($A$1:A107)+1</f>
        <v>14</v>
      </c>
      <c r="B108" s="336" t="s">
        <v>2522</v>
      </c>
      <c r="C108" s="327"/>
      <c r="D108" s="354"/>
      <c r="E108" s="123"/>
      <c r="F108" s="355"/>
      <c r="G108" s="99"/>
      <c r="H108" s="99"/>
      <c r="I108" s="99"/>
      <c r="J108" s="99"/>
      <c r="K108" s="99"/>
    </row>
    <row r="109" spans="1:11" s="100" customFormat="1" ht="45">
      <c r="A109" s="325"/>
      <c r="B109" s="326" t="s">
        <v>434</v>
      </c>
      <c r="C109" s="35"/>
      <c r="D109" s="35"/>
      <c r="E109" s="123"/>
      <c r="F109" s="355"/>
      <c r="G109" s="99"/>
      <c r="H109" s="99"/>
      <c r="I109" s="99"/>
      <c r="J109" s="99"/>
      <c r="K109" s="99"/>
    </row>
    <row r="110" spans="1:11" s="100" customFormat="1" ht="56.25">
      <c r="A110" s="325"/>
      <c r="B110" s="326" t="s">
        <v>435</v>
      </c>
      <c r="C110" s="35"/>
      <c r="D110" s="35"/>
      <c r="E110" s="123"/>
      <c r="F110" s="355"/>
      <c r="G110" s="99"/>
      <c r="H110" s="99"/>
      <c r="I110" s="99"/>
      <c r="J110" s="99"/>
      <c r="K110" s="99"/>
    </row>
    <row r="111" spans="1:11" s="100" customFormat="1" ht="22.5">
      <c r="A111" s="64" t="s">
        <v>41</v>
      </c>
      <c r="B111" s="103" t="s">
        <v>452</v>
      </c>
      <c r="C111" s="35" t="s">
        <v>12</v>
      </c>
      <c r="D111" s="35">
        <v>1</v>
      </c>
      <c r="E111" s="123"/>
      <c r="F111" s="355" t="str">
        <f>IF(OR(OR(E111=0,E111=""),OR(D111=0,D111="")),"",D111*E111)</f>
        <v/>
      </c>
      <c r="G111" s="99"/>
      <c r="H111" s="99"/>
      <c r="I111" s="99"/>
      <c r="J111" s="99"/>
      <c r="K111" s="99"/>
    </row>
    <row r="112" spans="1:11" s="100" customFormat="1" ht="11.25" customHeight="1">
      <c r="A112" s="325"/>
      <c r="B112" s="326"/>
      <c r="C112" s="327"/>
      <c r="D112" s="354"/>
      <c r="E112" s="123"/>
      <c r="F112" s="355"/>
      <c r="G112" s="99"/>
      <c r="H112" s="99"/>
      <c r="I112" s="99"/>
      <c r="J112" s="99"/>
      <c r="K112" s="99"/>
    </row>
    <row r="113" spans="1:12" s="100" customFormat="1" ht="14.25">
      <c r="A113" s="364">
        <f>COUNT($A$1:A112)+1</f>
        <v>15</v>
      </c>
      <c r="B113" s="365" t="s">
        <v>440</v>
      </c>
      <c r="C113" s="327"/>
      <c r="D113" s="354"/>
      <c r="E113" s="309"/>
      <c r="F113" s="366"/>
      <c r="G113" s="99"/>
      <c r="H113" s="99"/>
      <c r="I113" s="99"/>
      <c r="J113" s="99"/>
      <c r="K113" s="99"/>
    </row>
    <row r="114" spans="1:12" s="100" customFormat="1" ht="33.75">
      <c r="A114" s="325"/>
      <c r="B114" s="326" t="s">
        <v>453</v>
      </c>
      <c r="C114" s="367"/>
      <c r="D114" s="367"/>
      <c r="E114" s="309"/>
      <c r="F114" s="366"/>
      <c r="G114" s="368"/>
      <c r="H114" s="99"/>
      <c r="I114" s="99"/>
      <c r="J114" s="99"/>
      <c r="K114" s="99"/>
    </row>
    <row r="115" spans="1:12" s="100" customFormat="1" ht="22.5">
      <c r="A115" s="325"/>
      <c r="B115" s="326" t="s">
        <v>441</v>
      </c>
      <c r="C115" s="367"/>
      <c r="D115" s="367"/>
      <c r="E115" s="309"/>
      <c r="F115" s="366"/>
      <c r="G115" s="99"/>
      <c r="H115" s="99"/>
      <c r="I115" s="99"/>
      <c r="J115" s="99"/>
      <c r="K115" s="99"/>
    </row>
    <row r="116" spans="1:12" s="100" customFormat="1" ht="33.75">
      <c r="A116" s="325"/>
      <c r="B116" s="326" t="s">
        <v>442</v>
      </c>
      <c r="C116" s="367"/>
      <c r="D116" s="367"/>
      <c r="E116" s="309"/>
      <c r="F116" s="366"/>
      <c r="G116" s="99"/>
      <c r="H116" s="99"/>
      <c r="I116" s="99"/>
      <c r="J116" s="99"/>
      <c r="K116" s="99"/>
    </row>
    <row r="117" spans="1:12" s="100" customFormat="1" ht="56.25">
      <c r="A117" s="325"/>
      <c r="B117" s="326" t="s">
        <v>443</v>
      </c>
      <c r="C117" s="367"/>
      <c r="D117" s="367"/>
      <c r="E117" s="309"/>
      <c r="F117" s="366"/>
      <c r="G117" s="99"/>
      <c r="H117" s="99"/>
      <c r="I117" s="99"/>
      <c r="J117" s="99"/>
      <c r="K117" s="99"/>
    </row>
    <row r="118" spans="1:12" s="100" customFormat="1" ht="11.25" customHeight="1">
      <c r="A118" s="369" t="s">
        <v>41</v>
      </c>
      <c r="B118" s="370" t="s">
        <v>2444</v>
      </c>
      <c r="C118" s="367" t="s">
        <v>13</v>
      </c>
      <c r="D118" s="367">
        <v>15</v>
      </c>
      <c r="E118" s="309"/>
      <c r="F118" s="366" t="str">
        <f>IF(OR(OR(E118=0,E118=""),OR(D118=0,D118="")),"",D118*E118)</f>
        <v/>
      </c>
      <c r="G118" s="99"/>
      <c r="H118" s="99"/>
      <c r="I118" s="99"/>
      <c r="J118" s="99"/>
      <c r="K118" s="99"/>
    </row>
    <row r="119" spans="1:12" s="100" customFormat="1" ht="11.25" customHeight="1">
      <c r="A119" s="369" t="s">
        <v>42</v>
      </c>
      <c r="B119" s="370" t="s">
        <v>2445</v>
      </c>
      <c r="C119" s="367" t="s">
        <v>14</v>
      </c>
      <c r="D119" s="367">
        <v>40</v>
      </c>
      <c r="E119" s="309"/>
      <c r="F119" s="366" t="str">
        <f>IF(OR(OR(E119=0,E119=""),OR(D119=0,D119="")),"",D119*E119)</f>
        <v/>
      </c>
      <c r="G119" s="99"/>
      <c r="H119" s="99"/>
      <c r="I119" s="99"/>
      <c r="J119" s="99"/>
      <c r="K119" s="99"/>
    </row>
    <row r="120" spans="1:12" s="100" customFormat="1" ht="11.25" customHeight="1">
      <c r="A120" s="369" t="s">
        <v>40</v>
      </c>
      <c r="B120" s="370" t="s">
        <v>2446</v>
      </c>
      <c r="C120" s="367" t="s">
        <v>49</v>
      </c>
      <c r="D120" s="367">
        <v>300</v>
      </c>
      <c r="E120" s="309"/>
      <c r="F120" s="366" t="str">
        <f>IF(OR(OR(E120=0,E120=""),OR(D120=0,D120="")),"",D120*E120)</f>
        <v/>
      </c>
      <c r="G120" s="99"/>
      <c r="H120" s="99"/>
      <c r="I120" s="99"/>
      <c r="J120" s="99"/>
      <c r="K120" s="99"/>
    </row>
    <row r="121" spans="1:12" s="100" customFormat="1" ht="22.5">
      <c r="A121" s="369" t="s">
        <v>43</v>
      </c>
      <c r="B121" s="370" t="s">
        <v>444</v>
      </c>
      <c r="C121" s="367" t="s">
        <v>12</v>
      </c>
      <c r="D121" s="367">
        <v>1</v>
      </c>
      <c r="E121" s="309"/>
      <c r="F121" s="366" t="str">
        <f>IF(OR(OR(E121=0,E121=""),OR(D121=0,D121="")),"",D121*E121)</f>
        <v/>
      </c>
      <c r="G121" s="99"/>
      <c r="H121" s="99"/>
      <c r="I121" s="99"/>
      <c r="J121" s="99"/>
      <c r="K121" s="99"/>
    </row>
    <row r="122" spans="1:12" s="100" customFormat="1" ht="11.25" customHeight="1">
      <c r="A122" s="325"/>
      <c r="B122" s="326"/>
      <c r="C122" s="327"/>
      <c r="D122" s="354"/>
      <c r="E122" s="123"/>
      <c r="F122" s="355"/>
      <c r="G122" s="99"/>
      <c r="H122" s="99"/>
      <c r="I122" s="99"/>
      <c r="J122" s="99"/>
      <c r="K122" s="99"/>
    </row>
    <row r="123" spans="1:12" s="100" customFormat="1" ht="14.25">
      <c r="A123" s="321">
        <f>COUNT($A$1:A122)+1</f>
        <v>16</v>
      </c>
      <c r="B123" s="336" t="s">
        <v>445</v>
      </c>
      <c r="C123" s="327"/>
      <c r="D123" s="354"/>
      <c r="E123" s="123"/>
      <c r="F123" s="355"/>
      <c r="G123" s="99"/>
      <c r="H123" s="99"/>
      <c r="I123" s="99"/>
      <c r="J123" s="99"/>
      <c r="K123" s="99"/>
    </row>
    <row r="124" spans="1:12" s="100" customFormat="1" ht="67.5">
      <c r="A124" s="325"/>
      <c r="B124" s="326" t="s">
        <v>446</v>
      </c>
      <c r="C124" s="35"/>
      <c r="D124" s="35"/>
      <c r="E124" s="123"/>
      <c r="F124" s="355"/>
      <c r="G124" s="99"/>
      <c r="H124" s="99"/>
      <c r="I124" s="99"/>
      <c r="J124" s="99"/>
      <c r="K124" s="99"/>
    </row>
    <row r="125" spans="1:12" s="100" customFormat="1" ht="33.75">
      <c r="A125" s="325"/>
      <c r="B125" s="326" t="s">
        <v>447</v>
      </c>
      <c r="C125" s="35"/>
      <c r="D125" s="35"/>
      <c r="E125" s="123"/>
      <c r="F125" s="355"/>
      <c r="G125" s="99"/>
      <c r="H125" s="99"/>
      <c r="I125" s="99"/>
      <c r="J125" s="99"/>
      <c r="K125" s="99"/>
      <c r="L125" s="371"/>
    </row>
    <row r="126" spans="1:12" s="100" customFormat="1" ht="22.5">
      <c r="A126" s="325"/>
      <c r="B126" s="326" t="s">
        <v>448</v>
      </c>
      <c r="C126" s="35"/>
      <c r="D126" s="35"/>
      <c r="E126" s="123"/>
      <c r="F126" s="355"/>
      <c r="G126" s="99"/>
      <c r="H126" s="99"/>
      <c r="I126" s="99"/>
      <c r="J126" s="99"/>
      <c r="K126" s="99"/>
    </row>
    <row r="127" spans="1:12" s="100" customFormat="1" ht="11.25" customHeight="1">
      <c r="A127" s="64"/>
      <c r="B127" s="103" t="s">
        <v>449</v>
      </c>
      <c r="C127" s="35" t="s">
        <v>12</v>
      </c>
      <c r="D127" s="35">
        <v>1</v>
      </c>
      <c r="E127" s="123"/>
      <c r="F127" s="355" t="str">
        <f>IF(OR(OR(E127=0,E127=""),OR(D127=0,D127="")),"",D127*E127)</f>
        <v/>
      </c>
      <c r="G127" s="99"/>
      <c r="H127" s="99"/>
      <c r="I127" s="99"/>
      <c r="J127" s="99"/>
      <c r="K127" s="99"/>
    </row>
    <row r="128" spans="1:12" s="100" customFormat="1" ht="11.25" customHeight="1">
      <c r="A128" s="325"/>
      <c r="B128" s="326"/>
      <c r="C128" s="327"/>
      <c r="D128" s="354"/>
      <c r="E128" s="123"/>
      <c r="F128" s="355"/>
      <c r="G128" s="99"/>
      <c r="H128" s="99"/>
      <c r="I128" s="99"/>
      <c r="J128" s="99"/>
      <c r="K128" s="99"/>
    </row>
    <row r="129" spans="1:11" s="100" customFormat="1" ht="14.25">
      <c r="A129" s="321">
        <f>COUNT($A$1:A128)+1</f>
        <v>17</v>
      </c>
      <c r="B129" s="336" t="s">
        <v>450</v>
      </c>
      <c r="C129" s="327"/>
      <c r="D129" s="354"/>
      <c r="E129" s="123"/>
      <c r="F129" s="355"/>
      <c r="G129" s="99"/>
      <c r="H129" s="99"/>
      <c r="I129" s="99"/>
      <c r="J129" s="99"/>
      <c r="K129" s="99"/>
    </row>
    <row r="130" spans="1:11" s="100" customFormat="1" ht="45">
      <c r="A130" s="325"/>
      <c r="B130" s="326" t="s">
        <v>451</v>
      </c>
      <c r="C130" s="35"/>
      <c r="D130" s="35"/>
      <c r="E130" s="123"/>
      <c r="F130" s="355"/>
      <c r="G130" s="99"/>
      <c r="H130" s="99"/>
      <c r="I130" s="99"/>
      <c r="J130" s="99"/>
      <c r="K130" s="99"/>
    </row>
    <row r="131" spans="1:11" s="100" customFormat="1" ht="22.5">
      <c r="A131" s="325"/>
      <c r="B131" s="326" t="s">
        <v>448</v>
      </c>
      <c r="C131" s="35"/>
      <c r="D131" s="35"/>
      <c r="E131" s="123"/>
      <c r="F131" s="355"/>
      <c r="G131" s="99"/>
      <c r="H131" s="99"/>
      <c r="I131" s="99"/>
      <c r="J131" s="99"/>
      <c r="K131" s="99"/>
    </row>
    <row r="132" spans="1:11" s="100" customFormat="1" ht="11.25" customHeight="1">
      <c r="A132" s="64"/>
      <c r="B132" s="103"/>
      <c r="C132" s="35" t="s">
        <v>12</v>
      </c>
      <c r="D132" s="35">
        <v>1</v>
      </c>
      <c r="E132" s="123"/>
      <c r="F132" s="355" t="str">
        <f>IF(OR(OR(E132=0,E132=""),OR(D132=0,D132="")),"",D132*E132)</f>
        <v/>
      </c>
      <c r="G132" s="99"/>
      <c r="H132" s="99"/>
      <c r="I132" s="99"/>
      <c r="J132" s="99"/>
      <c r="K132" s="99"/>
    </row>
    <row r="133" spans="1:11" s="100" customFormat="1" ht="11.25" customHeight="1">
      <c r="A133" s="325"/>
      <c r="B133" s="326"/>
      <c r="C133" s="327"/>
      <c r="D133" s="354"/>
      <c r="E133" s="123"/>
      <c r="F133" s="355"/>
      <c r="G133" s="99"/>
      <c r="H133" s="99"/>
      <c r="I133" s="99"/>
      <c r="J133" s="99"/>
      <c r="K133" s="99"/>
    </row>
    <row r="134" spans="1:11" s="100" customFormat="1" ht="14.25">
      <c r="A134" s="321">
        <f>COUNT($A$1:A133)+1</f>
        <v>18</v>
      </c>
      <c r="B134" s="336" t="s">
        <v>454</v>
      </c>
      <c r="C134" s="327"/>
      <c r="D134" s="354"/>
      <c r="E134" s="123"/>
      <c r="F134" s="355"/>
      <c r="G134" s="99"/>
      <c r="H134" s="99"/>
      <c r="I134" s="99"/>
      <c r="J134" s="99"/>
      <c r="K134" s="99"/>
    </row>
    <row r="135" spans="1:11" s="100" customFormat="1" ht="22.5">
      <c r="A135" s="325"/>
      <c r="B135" s="326" t="s">
        <v>455</v>
      </c>
      <c r="C135" s="35"/>
      <c r="D135" s="35"/>
      <c r="E135" s="123"/>
      <c r="F135" s="355"/>
      <c r="G135" s="99"/>
      <c r="H135" s="99"/>
      <c r="I135" s="99"/>
      <c r="J135" s="99"/>
      <c r="K135" s="99"/>
    </row>
    <row r="136" spans="1:11" s="100" customFormat="1" ht="56.25">
      <c r="A136" s="325"/>
      <c r="B136" s="326" t="s">
        <v>456</v>
      </c>
      <c r="C136" s="35"/>
      <c r="D136" s="35"/>
      <c r="E136" s="123"/>
      <c r="F136" s="355"/>
      <c r="G136" s="99"/>
      <c r="H136" s="99"/>
      <c r="I136" s="99"/>
      <c r="J136" s="99"/>
      <c r="K136" s="99"/>
    </row>
    <row r="137" spans="1:11" s="100" customFormat="1" ht="45">
      <c r="A137" s="325"/>
      <c r="B137" s="326" t="s">
        <v>457</v>
      </c>
      <c r="C137" s="35"/>
      <c r="D137" s="35"/>
      <c r="E137" s="123"/>
      <c r="F137" s="355"/>
      <c r="G137" s="99"/>
      <c r="H137" s="99"/>
      <c r="I137" s="99"/>
      <c r="J137" s="99"/>
      <c r="K137" s="99"/>
    </row>
    <row r="138" spans="1:11" s="100" customFormat="1" ht="78.75">
      <c r="A138" s="325"/>
      <c r="B138" s="37" t="s">
        <v>459</v>
      </c>
      <c r="C138" s="35"/>
      <c r="D138" s="35"/>
      <c r="E138" s="123"/>
      <c r="F138" s="355"/>
      <c r="G138" s="99"/>
      <c r="H138" s="99"/>
      <c r="I138" s="99"/>
      <c r="J138" s="99"/>
      <c r="K138" s="99"/>
    </row>
    <row r="139" spans="1:11" s="100" customFormat="1" ht="11.25" customHeight="1">
      <c r="A139" s="64"/>
      <c r="B139" s="103" t="s">
        <v>458</v>
      </c>
      <c r="C139" s="35"/>
      <c r="D139" s="35"/>
      <c r="E139" s="123"/>
      <c r="F139" s="355" t="str">
        <f t="shared" ref="F139" si="3">IF(OR(OR(E139=0,E139=""),OR(D139=0,D139="")),"",D139*E139)</f>
        <v/>
      </c>
      <c r="G139" s="99"/>
      <c r="H139" s="99"/>
      <c r="I139" s="99"/>
      <c r="J139" s="99"/>
      <c r="K139" s="99"/>
    </row>
    <row r="140" spans="1:11" s="100" customFormat="1" ht="56.25">
      <c r="A140" s="64" t="s">
        <v>41</v>
      </c>
      <c r="B140" s="103" t="s">
        <v>460</v>
      </c>
      <c r="C140" s="35" t="s">
        <v>12</v>
      </c>
      <c r="D140" s="35">
        <v>1</v>
      </c>
      <c r="E140" s="123"/>
      <c r="F140" s="355" t="str">
        <f>IF(OR(OR(E140=0,E140=""),OR(D140=0,D140="")),"",D140*E140)</f>
        <v/>
      </c>
      <c r="G140" s="99"/>
      <c r="H140" s="99"/>
      <c r="I140" s="99"/>
      <c r="J140" s="99"/>
      <c r="K140" s="99"/>
    </row>
    <row r="141" spans="1:11" s="100" customFormat="1" ht="56.25">
      <c r="A141" s="64" t="s">
        <v>42</v>
      </c>
      <c r="B141" s="103" t="s">
        <v>726</v>
      </c>
      <c r="C141" s="35" t="s">
        <v>12</v>
      </c>
      <c r="D141" s="35">
        <v>1</v>
      </c>
      <c r="E141" s="123"/>
      <c r="F141" s="355" t="str">
        <f t="shared" ref="F141" si="4">IF(OR(OR(E141=0,E141=""),OR(D141=0,D141="")),"",D141*E141)</f>
        <v/>
      </c>
      <c r="G141" s="99"/>
      <c r="H141" s="99"/>
      <c r="I141" s="99"/>
      <c r="J141" s="99"/>
      <c r="K141" s="99"/>
    </row>
    <row r="142" spans="1:11" s="100" customFormat="1" ht="11.25" customHeight="1">
      <c r="A142" s="325"/>
      <c r="B142" s="326"/>
      <c r="C142" s="327"/>
      <c r="D142" s="354"/>
      <c r="E142" s="123"/>
      <c r="F142" s="355"/>
      <c r="G142" s="99"/>
      <c r="H142" s="99"/>
      <c r="I142" s="99"/>
      <c r="J142" s="99"/>
      <c r="K142" s="99"/>
    </row>
    <row r="143" spans="1:11" s="26" customFormat="1" ht="11.25">
      <c r="A143" s="64"/>
      <c r="B143" s="37"/>
      <c r="C143" s="35"/>
      <c r="D143" s="25"/>
      <c r="E143" s="108"/>
      <c r="F143" s="38"/>
    </row>
    <row r="144" spans="1:11" s="39" customFormat="1" ht="11.25">
      <c r="A144" s="64"/>
      <c r="B144" s="372"/>
      <c r="C144" s="67"/>
      <c r="D144" s="68"/>
      <c r="E144" s="68"/>
      <c r="F144" s="38"/>
    </row>
    <row r="145" spans="1:6">
      <c r="A145" s="50"/>
      <c r="B145" s="373"/>
      <c r="C145" s="32"/>
      <c r="E145" s="32"/>
    </row>
    <row r="146" spans="1:6" s="48" customFormat="1" ht="15.75">
      <c r="A146" s="120" t="str">
        <f>A5</f>
        <v>A.I.</v>
      </c>
      <c r="B146" s="116" t="s">
        <v>61</v>
      </c>
      <c r="C146" s="119"/>
      <c r="D146" s="118"/>
      <c r="E146" s="119"/>
      <c r="F146" s="117" t="str">
        <f>IF(SUM(F1:F145)&gt;0,SUM(F1:F145),"")</f>
        <v/>
      </c>
    </row>
    <row r="149" spans="1:6">
      <c r="B149" s="45"/>
    </row>
    <row r="150" spans="1:6">
      <c r="B150" s="45"/>
    </row>
    <row r="151" spans="1:6">
      <c r="B151" s="42"/>
    </row>
    <row r="152" spans="1:6">
      <c r="B152" s="45"/>
    </row>
    <row r="154" spans="1:6">
      <c r="B154" s="374"/>
    </row>
    <row r="155" spans="1:6">
      <c r="B155" s="375"/>
      <c r="C155" s="348"/>
      <c r="D155" s="349"/>
    </row>
  </sheetData>
  <protectedRanges>
    <protectedRange sqref="C89:C91" name="Raspon2_1"/>
  </protectedRanges>
  <phoneticPr fontId="0" type="noConversion"/>
  <conditionalFormatting sqref="F10">
    <cfRule type="cellIs" dxfId="103" priority="74" stopIfTrue="1" operator="greaterThan">
      <formula>0</formula>
    </cfRule>
  </conditionalFormatting>
  <conditionalFormatting sqref="F9">
    <cfRule type="cellIs" dxfId="102" priority="69" stopIfTrue="1" operator="greaterThan">
      <formula>0</formula>
    </cfRule>
  </conditionalFormatting>
  <conditionalFormatting sqref="F11">
    <cfRule type="cellIs" dxfId="101" priority="68" stopIfTrue="1" operator="greaterThan">
      <formula>0</formula>
    </cfRule>
  </conditionalFormatting>
  <conditionalFormatting sqref="F36:F37">
    <cfRule type="cellIs" dxfId="100" priority="64" stopIfTrue="1" operator="greaterThan">
      <formula>0</formula>
    </cfRule>
  </conditionalFormatting>
  <conditionalFormatting sqref="F81 F103">
    <cfRule type="cellIs" dxfId="99" priority="63" stopIfTrue="1" operator="greaterThan">
      <formula>0</formula>
    </cfRule>
  </conditionalFormatting>
  <conditionalFormatting sqref="F83">
    <cfRule type="cellIs" dxfId="98" priority="62" stopIfTrue="1" operator="greaterThan">
      <formula>0</formula>
    </cfRule>
  </conditionalFormatting>
  <conditionalFormatting sqref="F95">
    <cfRule type="cellIs" dxfId="97" priority="61" stopIfTrue="1" operator="greaterThan">
      <formula>0</formula>
    </cfRule>
  </conditionalFormatting>
  <conditionalFormatting sqref="F96:F97">
    <cfRule type="cellIs" dxfId="96" priority="34" stopIfTrue="1" operator="greaterThan">
      <formula>0</formula>
    </cfRule>
  </conditionalFormatting>
  <conditionalFormatting sqref="F85 F93">
    <cfRule type="cellIs" dxfId="95" priority="59" stopIfTrue="1" operator="greaterThan">
      <formula>0</formula>
    </cfRule>
  </conditionalFormatting>
  <conditionalFormatting sqref="F102">
    <cfRule type="cellIs" dxfId="94" priority="58" stopIfTrue="1" operator="greaterThan">
      <formula>0</formula>
    </cfRule>
  </conditionalFormatting>
  <conditionalFormatting sqref="F107">
    <cfRule type="cellIs" dxfId="93" priority="31" stopIfTrue="1" operator="greaterThan">
      <formula>0</formula>
    </cfRule>
  </conditionalFormatting>
  <conditionalFormatting sqref="F105">
    <cfRule type="cellIs" dxfId="92" priority="56" stopIfTrue="1" operator="greaterThan">
      <formula>0</formula>
    </cfRule>
  </conditionalFormatting>
  <conditionalFormatting sqref="F84">
    <cfRule type="cellIs" dxfId="91" priority="54" stopIfTrue="1" operator="greaterThan">
      <formula>0</formula>
    </cfRule>
  </conditionalFormatting>
  <conditionalFormatting sqref="F94">
    <cfRule type="cellIs" dxfId="90" priority="52" stopIfTrue="1" operator="greaterThan">
      <formula>0</formula>
    </cfRule>
  </conditionalFormatting>
  <conditionalFormatting sqref="F98">
    <cfRule type="cellIs" dxfId="89" priority="53" stopIfTrue="1" operator="greaterThan">
      <formula>0</formula>
    </cfRule>
  </conditionalFormatting>
  <conditionalFormatting sqref="F106">
    <cfRule type="cellIs" dxfId="88" priority="49" stopIfTrue="1" operator="greaterThan">
      <formula>0</formula>
    </cfRule>
  </conditionalFormatting>
  <conditionalFormatting sqref="F104">
    <cfRule type="cellIs" dxfId="87" priority="50" stopIfTrue="1" operator="greaterThan">
      <formula>0</formula>
    </cfRule>
  </conditionalFormatting>
  <conditionalFormatting sqref="F99">
    <cfRule type="cellIs" dxfId="86" priority="48" stopIfTrue="1" operator="greaterThan">
      <formula>0</formula>
    </cfRule>
  </conditionalFormatting>
  <conditionalFormatting sqref="F123">
    <cfRule type="cellIs" dxfId="85" priority="16" stopIfTrue="1" operator="greaterThan">
      <formula>0</formula>
    </cfRule>
  </conditionalFormatting>
  <conditionalFormatting sqref="F100">
    <cfRule type="cellIs" dxfId="84" priority="47" stopIfTrue="1" operator="greaterThan">
      <formula>0</formula>
    </cfRule>
  </conditionalFormatting>
  <conditionalFormatting sqref="F101">
    <cfRule type="cellIs" dxfId="83" priority="46" stopIfTrue="1" operator="greaterThan">
      <formula>0</formula>
    </cfRule>
  </conditionalFormatting>
  <conditionalFormatting sqref="F23">
    <cfRule type="cellIs" dxfId="82" priority="45" stopIfTrue="1" operator="greaterThan">
      <formula>0</formula>
    </cfRule>
  </conditionalFormatting>
  <conditionalFormatting sqref="F92">
    <cfRule type="cellIs" dxfId="81" priority="40" stopIfTrue="1" operator="greaterThan">
      <formula>0</formula>
    </cfRule>
  </conditionalFormatting>
  <conditionalFormatting sqref="G91">
    <cfRule type="cellIs" dxfId="80" priority="39" stopIfTrue="1" operator="greaterThan">
      <formula>0</formula>
    </cfRule>
  </conditionalFormatting>
  <conditionalFormatting sqref="G89:G90">
    <cfRule type="cellIs" dxfId="79" priority="38" stopIfTrue="1" operator="greaterThan">
      <formula>0</formula>
    </cfRule>
  </conditionalFormatting>
  <conditionalFormatting sqref="F130:F131">
    <cfRule type="cellIs" dxfId="78" priority="10" stopIfTrue="1" operator="greaterThan">
      <formula>0</formula>
    </cfRule>
  </conditionalFormatting>
  <conditionalFormatting sqref="F132">
    <cfRule type="cellIs" dxfId="77" priority="9" stopIfTrue="1" operator="greaterThan">
      <formula>0</formula>
    </cfRule>
  </conditionalFormatting>
  <conditionalFormatting sqref="F109:F110">
    <cfRule type="cellIs" dxfId="76" priority="28" stopIfTrue="1" operator="greaterThan">
      <formula>0</formula>
    </cfRule>
  </conditionalFormatting>
  <conditionalFormatting sqref="F142">
    <cfRule type="cellIs" dxfId="75" priority="8" stopIfTrue="1" operator="greaterThan">
      <formula>0</formula>
    </cfRule>
  </conditionalFormatting>
  <conditionalFormatting sqref="F139">
    <cfRule type="cellIs" dxfId="74" priority="3" stopIfTrue="1" operator="greaterThan">
      <formula>0</formula>
    </cfRule>
  </conditionalFormatting>
  <conditionalFormatting sqref="F108">
    <cfRule type="cellIs" dxfId="73" priority="32" stopIfTrue="1" operator="greaterThan">
      <formula>0</formula>
    </cfRule>
  </conditionalFormatting>
  <conditionalFormatting sqref="F128">
    <cfRule type="cellIs" dxfId="72" priority="11" stopIfTrue="1" operator="greaterThan">
      <formula>0</formula>
    </cfRule>
  </conditionalFormatting>
  <conditionalFormatting sqref="F111">
    <cfRule type="cellIs" dxfId="71" priority="26" stopIfTrue="1" operator="greaterThan">
      <formula>0</formula>
    </cfRule>
  </conditionalFormatting>
  <conditionalFormatting sqref="F114:F117">
    <cfRule type="cellIs" dxfId="70" priority="18" stopIfTrue="1" operator="greaterThan">
      <formula>0</formula>
    </cfRule>
  </conditionalFormatting>
  <conditionalFormatting sqref="F140:F141">
    <cfRule type="cellIs" dxfId="69" priority="2" stopIfTrue="1" operator="greaterThan">
      <formula>0</formula>
    </cfRule>
  </conditionalFormatting>
  <conditionalFormatting sqref="F113">
    <cfRule type="cellIs" dxfId="68" priority="21" stopIfTrue="1" operator="greaterThan">
      <formula>0</formula>
    </cfRule>
  </conditionalFormatting>
  <conditionalFormatting sqref="F112">
    <cfRule type="cellIs" dxfId="67" priority="20" stopIfTrue="1" operator="greaterThan">
      <formula>0</formula>
    </cfRule>
  </conditionalFormatting>
  <conditionalFormatting sqref="F118:F119">
    <cfRule type="cellIs" dxfId="66" priority="17" stopIfTrue="1" operator="greaterThan">
      <formula>0</formula>
    </cfRule>
  </conditionalFormatting>
  <conditionalFormatting sqref="F122">
    <cfRule type="cellIs" dxfId="65" priority="15" stopIfTrue="1" operator="greaterThan">
      <formula>0</formula>
    </cfRule>
  </conditionalFormatting>
  <conditionalFormatting sqref="F124:F126">
    <cfRule type="cellIs" dxfId="64" priority="14" stopIfTrue="1" operator="greaterThan">
      <formula>0</formula>
    </cfRule>
  </conditionalFormatting>
  <conditionalFormatting sqref="F127">
    <cfRule type="cellIs" dxfId="63" priority="13" stopIfTrue="1" operator="greaterThan">
      <formula>0</formula>
    </cfRule>
  </conditionalFormatting>
  <conditionalFormatting sqref="F129">
    <cfRule type="cellIs" dxfId="62" priority="12" stopIfTrue="1" operator="greaterThan">
      <formula>0</formula>
    </cfRule>
  </conditionalFormatting>
  <conditionalFormatting sqref="F135:F137">
    <cfRule type="cellIs" dxfId="61" priority="5" stopIfTrue="1" operator="greaterThan">
      <formula>0</formula>
    </cfRule>
  </conditionalFormatting>
  <conditionalFormatting sqref="F138">
    <cfRule type="cellIs" dxfId="60" priority="4" stopIfTrue="1" operator="greaterThan">
      <formula>0</formula>
    </cfRule>
  </conditionalFormatting>
  <conditionalFormatting sqref="F133">
    <cfRule type="cellIs" dxfId="59" priority="6" stopIfTrue="1" operator="greaterThan">
      <formula>0</formula>
    </cfRule>
  </conditionalFormatting>
  <conditionalFormatting sqref="F134">
    <cfRule type="cellIs" dxfId="58" priority="7" stopIfTrue="1" operator="greaterThan">
      <formula>0</formula>
    </cfRule>
  </conditionalFormatting>
  <conditionalFormatting sqref="F120:F121">
    <cfRule type="cellIs" dxfId="57"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5" manualBreakCount="5">
    <brk id="24" max="5" man="1"/>
    <brk id="49" max="5" man="1"/>
    <brk id="66" max="5" man="1"/>
    <brk id="93" max="5" man="1"/>
    <brk id="12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339"/>
  <sheetViews>
    <sheetView showZeros="0" view="pageBreakPreview" topLeftCell="A24" zoomScale="160" zoomScaleNormal="100" zoomScaleSheetLayoutView="160" workbookViewId="0">
      <selection activeCell="B26" sqref="B26"/>
    </sheetView>
  </sheetViews>
  <sheetFormatPr defaultColWidth="9.140625" defaultRowHeight="12.75"/>
  <cols>
    <col min="1" max="1" width="7.28515625" style="15" customWidth="1"/>
    <col min="2" max="2" width="45.85546875" style="15" customWidth="1"/>
    <col min="3" max="3" width="6.140625" style="15" customWidth="1"/>
    <col min="4" max="4" width="9.28515625" style="23" customWidth="1"/>
    <col min="5" max="5" width="8.42578125" style="15" customWidth="1"/>
    <col min="6" max="6" width="10.710937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31</v>
      </c>
      <c r="B3" s="320" t="s">
        <v>204</v>
      </c>
      <c r="C3" s="52"/>
      <c r="D3" s="52"/>
      <c r="E3" s="377"/>
      <c r="F3" s="54"/>
    </row>
    <row r="4" spans="1:6" s="48" customFormat="1" ht="15.75">
      <c r="A4" s="55"/>
      <c r="B4" s="104"/>
      <c r="C4" s="56"/>
      <c r="D4" s="56"/>
      <c r="E4" s="378"/>
      <c r="F4" s="57"/>
    </row>
    <row r="5" spans="1:6" s="46" customFormat="1" ht="11.25">
      <c r="A5" s="80"/>
      <c r="B5" s="24" t="s">
        <v>5</v>
      </c>
      <c r="C5" s="80"/>
      <c r="E5" s="101"/>
    </row>
    <row r="6" spans="1:6" s="47" customFormat="1" ht="45.95" customHeight="1">
      <c r="A6" s="321"/>
      <c r="B6" s="46" t="s">
        <v>109</v>
      </c>
      <c r="C6" s="323"/>
      <c r="D6" s="324"/>
      <c r="E6" s="379"/>
      <c r="F6" s="382"/>
    </row>
    <row r="7" spans="1:6" s="100" customFormat="1" ht="68.099999999999994" customHeight="1">
      <c r="A7" s="325"/>
      <c r="B7" s="383" t="s">
        <v>260</v>
      </c>
      <c r="C7" s="327"/>
      <c r="D7" s="328"/>
      <c r="E7" s="98"/>
      <c r="F7" s="384"/>
    </row>
    <row r="8" spans="1:6" s="39" customFormat="1" ht="45">
      <c r="A8" s="64"/>
      <c r="B8" s="383" t="s">
        <v>110</v>
      </c>
      <c r="C8" s="63"/>
      <c r="D8" s="40"/>
      <c r="E8" s="381"/>
      <c r="F8" s="38"/>
    </row>
    <row r="9" spans="1:6" s="100" customFormat="1" ht="33.75">
      <c r="A9" s="325"/>
      <c r="B9" s="326" t="s">
        <v>111</v>
      </c>
      <c r="C9" s="327"/>
      <c r="D9" s="328"/>
      <c r="E9" s="98"/>
      <c r="F9" s="384"/>
    </row>
    <row r="10" spans="1:6" s="100" customFormat="1" ht="56.25">
      <c r="A10" s="325"/>
      <c r="B10" s="383" t="s">
        <v>112</v>
      </c>
      <c r="C10" s="327"/>
      <c r="D10" s="328"/>
      <c r="E10" s="98"/>
      <c r="F10" s="384"/>
    </row>
    <row r="11" spans="1:6" s="26" customFormat="1" ht="22.5">
      <c r="A11" s="64"/>
      <c r="B11" s="37" t="s">
        <v>113</v>
      </c>
      <c r="C11" s="63"/>
      <c r="D11" s="40"/>
      <c r="E11" s="381"/>
      <c r="F11" s="38"/>
    </row>
    <row r="12" spans="1:6" s="26" customFormat="1" ht="45">
      <c r="A12" s="64"/>
      <c r="B12" s="37" t="s">
        <v>114</v>
      </c>
      <c r="C12" s="63"/>
      <c r="D12" s="40"/>
      <c r="E12" s="381"/>
      <c r="F12" s="38"/>
    </row>
    <row r="13" spans="1:6" s="26" customFormat="1" ht="101.25">
      <c r="A13" s="64"/>
      <c r="B13" s="37" t="s">
        <v>320</v>
      </c>
      <c r="C13" s="63"/>
      <c r="D13" s="40"/>
      <c r="E13" s="381"/>
      <c r="F13" s="38"/>
    </row>
    <row r="14" spans="1:6" s="26" customFormat="1" ht="22.5">
      <c r="A14" s="64"/>
      <c r="B14" s="37" t="s">
        <v>115</v>
      </c>
      <c r="C14" s="63"/>
      <c r="D14" s="40"/>
      <c r="E14" s="381"/>
      <c r="F14" s="38"/>
    </row>
    <row r="15" spans="1:6" s="26" customFormat="1" ht="11.25">
      <c r="A15" s="329"/>
      <c r="B15" s="385"/>
      <c r="C15" s="331"/>
      <c r="D15" s="332"/>
      <c r="E15" s="122"/>
      <c r="F15" s="333"/>
    </row>
    <row r="16" spans="1:6" s="26" customFormat="1" ht="45">
      <c r="A16" s="329"/>
      <c r="B16" s="330" t="s">
        <v>264</v>
      </c>
      <c r="C16" s="331"/>
      <c r="D16" s="332"/>
      <c r="E16" s="122"/>
      <c r="F16" s="333"/>
    </row>
    <row r="17" spans="1:6" s="26" customFormat="1" ht="112.5">
      <c r="A17" s="329"/>
      <c r="B17" s="330" t="s">
        <v>327</v>
      </c>
      <c r="C17" s="331"/>
      <c r="D17" s="332"/>
      <c r="E17" s="122"/>
      <c r="F17" s="333"/>
    </row>
    <row r="18" spans="1:6" s="26" customFormat="1" ht="11.25">
      <c r="A18" s="329"/>
      <c r="B18" s="385"/>
      <c r="C18" s="331"/>
      <c r="D18" s="332"/>
      <c r="E18" s="122"/>
      <c r="F18" s="333"/>
    </row>
    <row r="19" spans="1:6" s="26" customFormat="1" ht="22.5">
      <c r="A19" s="329"/>
      <c r="B19" s="386" t="s">
        <v>252</v>
      </c>
      <c r="C19" s="331"/>
      <c r="D19" s="332"/>
      <c r="E19" s="122"/>
      <c r="F19" s="333"/>
    </row>
    <row r="20" spans="1:6" s="39" customFormat="1" ht="11.25">
      <c r="A20" s="121"/>
      <c r="B20" s="387"/>
      <c r="C20" s="65"/>
      <c r="D20" s="66"/>
      <c r="E20" s="430"/>
      <c r="F20" s="169"/>
    </row>
    <row r="21" spans="1:6" s="47" customFormat="1" ht="24">
      <c r="A21" s="388">
        <f>COUNT($A$1:A20)+1</f>
        <v>1</v>
      </c>
      <c r="B21" s="336" t="s">
        <v>253</v>
      </c>
      <c r="C21" s="323"/>
      <c r="D21" s="324"/>
      <c r="E21" s="379"/>
      <c r="F21" s="382"/>
    </row>
    <row r="22" spans="1:6" s="39" customFormat="1" ht="56.1" customHeight="1">
      <c r="A22" s="121"/>
      <c r="B22" s="387" t="s">
        <v>2397</v>
      </c>
      <c r="C22" s="65"/>
      <c r="D22" s="66"/>
      <c r="E22" s="430"/>
      <c r="F22" s="169"/>
    </row>
    <row r="23" spans="1:6" s="394" customFormat="1" ht="195" customHeight="1">
      <c r="A23" s="389"/>
      <c r="B23" s="390" t="s">
        <v>2488</v>
      </c>
      <c r="C23" s="391"/>
      <c r="D23" s="392"/>
      <c r="E23" s="431"/>
      <c r="F23" s="393"/>
    </row>
    <row r="24" spans="1:6" s="394" customFormat="1" ht="45">
      <c r="A24" s="389"/>
      <c r="B24" s="390" t="s">
        <v>495</v>
      </c>
      <c r="C24" s="391"/>
      <c r="D24" s="392"/>
      <c r="E24" s="431"/>
      <c r="F24" s="393"/>
    </row>
    <row r="25" spans="1:6" s="394" customFormat="1" ht="45">
      <c r="A25" s="389"/>
      <c r="B25" s="390" t="s">
        <v>807</v>
      </c>
      <c r="C25" s="391"/>
      <c r="D25" s="392"/>
      <c r="E25" s="431"/>
      <c r="F25" s="393"/>
    </row>
    <row r="26" spans="1:6" s="394" customFormat="1" ht="22.5">
      <c r="A26" s="389"/>
      <c r="B26" s="390" t="s">
        <v>481</v>
      </c>
      <c r="C26" s="391"/>
      <c r="D26" s="392"/>
      <c r="E26" s="431"/>
      <c r="F26" s="395" t="str">
        <f>IF(OR(OR(E26=0,E26=""),OR(D26=0,D26="")),"",D26*E26)</f>
        <v/>
      </c>
    </row>
    <row r="27" spans="1:6" s="39" customFormat="1" ht="11.25" customHeight="1">
      <c r="A27" s="121"/>
      <c r="B27" s="170" t="s">
        <v>806</v>
      </c>
      <c r="C27" s="65"/>
      <c r="D27" s="66"/>
      <c r="E27" s="430"/>
      <c r="F27" s="169"/>
    </row>
    <row r="28" spans="1:6" s="39" customFormat="1" ht="3" customHeight="1">
      <c r="A28" s="121"/>
      <c r="B28" s="170"/>
      <c r="C28" s="65"/>
      <c r="D28" s="66"/>
      <c r="E28" s="430"/>
      <c r="F28" s="169"/>
    </row>
    <row r="29" spans="1:6" s="39" customFormat="1" ht="11.25" customHeight="1">
      <c r="A29" s="121"/>
      <c r="B29" s="170" t="s">
        <v>458</v>
      </c>
      <c r="C29" s="65"/>
      <c r="D29" s="66"/>
      <c r="E29" s="430"/>
      <c r="F29" s="169"/>
    </row>
    <row r="30" spans="1:6" s="100" customFormat="1" ht="11.25" customHeight="1">
      <c r="A30" s="64" t="s">
        <v>482</v>
      </c>
      <c r="B30" s="24" t="s">
        <v>486</v>
      </c>
      <c r="C30" s="67" t="s">
        <v>13</v>
      </c>
      <c r="D30" s="68">
        <v>2</v>
      </c>
      <c r="E30" s="432"/>
      <c r="F30" s="38" t="str">
        <f>IF(OR(OR(E30=0,E30=""),OR(D30=0,D30="")),"",D30*E30)</f>
        <v/>
      </c>
    </row>
    <row r="31" spans="1:6" s="100" customFormat="1" ht="11.25" customHeight="1">
      <c r="A31" s="64" t="s">
        <v>483</v>
      </c>
      <c r="B31" s="24" t="s">
        <v>487</v>
      </c>
      <c r="C31" s="67" t="s">
        <v>13</v>
      </c>
      <c r="D31" s="68">
        <v>1</v>
      </c>
      <c r="E31" s="432"/>
      <c r="F31" s="38" t="str">
        <f>IF(OR(OR(E31=0,E31=""),OR(D31=0,D31="")),"",D31*E31)</f>
        <v/>
      </c>
    </row>
    <row r="32" spans="1:6" s="39" customFormat="1" ht="3" customHeight="1">
      <c r="A32" s="121"/>
      <c r="B32" s="170"/>
      <c r="C32" s="65"/>
      <c r="D32" s="66"/>
      <c r="E32" s="430"/>
      <c r="F32" s="169"/>
    </row>
    <row r="33" spans="1:6" s="39" customFormat="1" ht="11.25" customHeight="1">
      <c r="A33" s="121"/>
      <c r="B33" s="170" t="s">
        <v>484</v>
      </c>
      <c r="C33" s="65"/>
      <c r="D33" s="66"/>
      <c r="E33" s="430"/>
      <c r="F33" s="169"/>
    </row>
    <row r="34" spans="1:6" s="100" customFormat="1" ht="11.25" customHeight="1">
      <c r="A34" s="64" t="s">
        <v>498</v>
      </c>
      <c r="B34" s="24" t="s">
        <v>489</v>
      </c>
      <c r="C34" s="67" t="s">
        <v>13</v>
      </c>
      <c r="D34" s="68">
        <v>2</v>
      </c>
      <c r="E34" s="432"/>
      <c r="F34" s="38" t="str">
        <f t="shared" ref="F34:F43" si="0">IF(OR(OR(E34=0,E34=""),OR(D34=0,D34="")),"",D34*E34)</f>
        <v/>
      </c>
    </row>
    <row r="35" spans="1:6" s="100" customFormat="1" ht="11.25" customHeight="1">
      <c r="A35" s="64" t="s">
        <v>499</v>
      </c>
      <c r="B35" s="24" t="s">
        <v>485</v>
      </c>
      <c r="C35" s="67" t="s">
        <v>13</v>
      </c>
      <c r="D35" s="68">
        <v>1</v>
      </c>
      <c r="E35" s="432"/>
      <c r="F35" s="38" t="str">
        <f t="shared" si="0"/>
        <v/>
      </c>
    </row>
    <row r="36" spans="1:6" s="100" customFormat="1" ht="11.25" customHeight="1">
      <c r="A36" s="64" t="s">
        <v>500</v>
      </c>
      <c r="B36" s="24" t="s">
        <v>496</v>
      </c>
      <c r="C36" s="67" t="s">
        <v>13</v>
      </c>
      <c r="D36" s="68">
        <v>2</v>
      </c>
      <c r="E36" s="432"/>
      <c r="F36" s="38" t="str">
        <f t="shared" si="0"/>
        <v/>
      </c>
    </row>
    <row r="37" spans="1:6" s="100" customFormat="1" ht="11.25" customHeight="1">
      <c r="A37" s="64" t="s">
        <v>501</v>
      </c>
      <c r="B37" s="24" t="s">
        <v>494</v>
      </c>
      <c r="C37" s="67" t="s">
        <v>13</v>
      </c>
      <c r="D37" s="68">
        <v>1</v>
      </c>
      <c r="E37" s="432"/>
      <c r="F37" s="38" t="str">
        <f t="shared" si="0"/>
        <v/>
      </c>
    </row>
    <row r="38" spans="1:6" s="100" customFormat="1" ht="11.25" customHeight="1">
      <c r="A38" s="64" t="s">
        <v>502</v>
      </c>
      <c r="B38" s="24" t="s">
        <v>488</v>
      </c>
      <c r="C38" s="67" t="s">
        <v>13</v>
      </c>
      <c r="D38" s="68">
        <v>4</v>
      </c>
      <c r="E38" s="432"/>
      <c r="F38" s="38" t="str">
        <f t="shared" si="0"/>
        <v/>
      </c>
    </row>
    <row r="39" spans="1:6" s="100" customFormat="1" ht="11.25" customHeight="1">
      <c r="A39" s="64" t="s">
        <v>503</v>
      </c>
      <c r="B39" s="24" t="s">
        <v>493</v>
      </c>
      <c r="C39" s="67" t="s">
        <v>13</v>
      </c>
      <c r="D39" s="68">
        <v>3</v>
      </c>
      <c r="E39" s="432"/>
      <c r="F39" s="38" t="str">
        <f t="shared" si="0"/>
        <v/>
      </c>
    </row>
    <row r="40" spans="1:6" s="100" customFormat="1" ht="11.25" customHeight="1">
      <c r="A40" s="64" t="s">
        <v>504</v>
      </c>
      <c r="B40" s="24" t="s">
        <v>490</v>
      </c>
      <c r="C40" s="67" t="s">
        <v>13</v>
      </c>
      <c r="D40" s="68">
        <v>1</v>
      </c>
      <c r="E40" s="432"/>
      <c r="F40" s="38" t="str">
        <f t="shared" si="0"/>
        <v/>
      </c>
    </row>
    <row r="41" spans="1:6" s="100" customFormat="1" ht="11.25" customHeight="1">
      <c r="A41" s="64" t="s">
        <v>505</v>
      </c>
      <c r="B41" s="24" t="s">
        <v>497</v>
      </c>
      <c r="C41" s="67" t="s">
        <v>13</v>
      </c>
      <c r="D41" s="68">
        <v>4</v>
      </c>
      <c r="E41" s="432"/>
      <c r="F41" s="38" t="str">
        <f t="shared" si="0"/>
        <v/>
      </c>
    </row>
    <row r="42" spans="1:6" s="100" customFormat="1" ht="11.25" customHeight="1">
      <c r="A42" s="64" t="s">
        <v>506</v>
      </c>
      <c r="B42" s="24" t="s">
        <v>491</v>
      </c>
      <c r="C42" s="67" t="s">
        <v>13</v>
      </c>
      <c r="D42" s="68">
        <v>1</v>
      </c>
      <c r="E42" s="432"/>
      <c r="F42" s="38" t="str">
        <f t="shared" si="0"/>
        <v/>
      </c>
    </row>
    <row r="43" spans="1:6" s="100" customFormat="1" ht="11.25" customHeight="1">
      <c r="A43" s="64" t="s">
        <v>507</v>
      </c>
      <c r="B43" s="24" t="s">
        <v>492</v>
      </c>
      <c r="C43" s="67" t="s">
        <v>13</v>
      </c>
      <c r="D43" s="68">
        <v>1</v>
      </c>
      <c r="E43" s="432"/>
      <c r="F43" s="38" t="str">
        <f t="shared" si="0"/>
        <v/>
      </c>
    </row>
    <row r="44" spans="1:6" s="39" customFormat="1" ht="3" customHeight="1">
      <c r="A44" s="121"/>
      <c r="B44" s="170"/>
      <c r="C44" s="65"/>
      <c r="D44" s="66"/>
      <c r="E44" s="430"/>
      <c r="F44" s="169"/>
    </row>
    <row r="45" spans="1:6" s="39" customFormat="1" ht="11.25" customHeight="1">
      <c r="A45" s="121"/>
      <c r="B45" s="170" t="s">
        <v>508</v>
      </c>
      <c r="C45" s="65"/>
      <c r="D45" s="66"/>
      <c r="E45" s="430"/>
      <c r="F45" s="169"/>
    </row>
    <row r="46" spans="1:6" s="100" customFormat="1" ht="11.25" customHeight="1">
      <c r="A46" s="64" t="s">
        <v>509</v>
      </c>
      <c r="B46" s="24" t="s">
        <v>488</v>
      </c>
      <c r="C46" s="67" t="s">
        <v>13</v>
      </c>
      <c r="D46" s="68">
        <v>3</v>
      </c>
      <c r="E46" s="432"/>
      <c r="F46" s="38" t="str">
        <f t="shared" ref="F46:F54" si="1">IF(OR(OR(E46=0,E46=""),OR(D46=0,D46="")),"",D46*E46)</f>
        <v/>
      </c>
    </row>
    <row r="47" spans="1:6" s="100" customFormat="1" ht="11.25" customHeight="1">
      <c r="A47" s="64" t="s">
        <v>792</v>
      </c>
      <c r="B47" s="24" t="s">
        <v>496</v>
      </c>
      <c r="C47" s="67" t="s">
        <v>13</v>
      </c>
      <c r="D47" s="68">
        <v>4</v>
      </c>
      <c r="E47" s="432"/>
      <c r="F47" s="38" t="str">
        <f t="shared" si="1"/>
        <v/>
      </c>
    </row>
    <row r="48" spans="1:6" s="100" customFormat="1" ht="11.25" customHeight="1">
      <c r="A48" s="64" t="s">
        <v>793</v>
      </c>
      <c r="B48" s="24" t="s">
        <v>796</v>
      </c>
      <c r="C48" s="67" t="s">
        <v>13</v>
      </c>
      <c r="D48" s="68">
        <v>1</v>
      </c>
      <c r="E48" s="432"/>
      <c r="F48" s="38" t="str">
        <f t="shared" si="1"/>
        <v/>
      </c>
    </row>
    <row r="49" spans="1:6" s="100" customFormat="1" ht="11.25" customHeight="1">
      <c r="A49" s="64" t="s">
        <v>510</v>
      </c>
      <c r="B49" s="24" t="s">
        <v>511</v>
      </c>
      <c r="C49" s="67" t="s">
        <v>13</v>
      </c>
      <c r="D49" s="68">
        <v>1</v>
      </c>
      <c r="E49" s="432"/>
      <c r="F49" s="38" t="str">
        <f t="shared" si="1"/>
        <v/>
      </c>
    </row>
    <row r="50" spans="1:6" s="100" customFormat="1" ht="11.25" customHeight="1">
      <c r="A50" s="64" t="s">
        <v>794</v>
      </c>
      <c r="B50" s="24" t="s">
        <v>497</v>
      </c>
      <c r="C50" s="67" t="s">
        <v>13</v>
      </c>
      <c r="D50" s="68">
        <v>4</v>
      </c>
      <c r="E50" s="432"/>
      <c r="F50" s="38" t="str">
        <f t="shared" si="1"/>
        <v/>
      </c>
    </row>
    <row r="51" spans="1:6" s="100" customFormat="1" ht="11.25" customHeight="1">
      <c r="A51" s="64" t="s">
        <v>798</v>
      </c>
      <c r="B51" s="24" t="s">
        <v>512</v>
      </c>
      <c r="C51" s="67" t="s">
        <v>13</v>
      </c>
      <c r="D51" s="68">
        <v>1</v>
      </c>
      <c r="E51" s="432"/>
      <c r="F51" s="38" t="str">
        <f t="shared" si="1"/>
        <v/>
      </c>
    </row>
    <row r="52" spans="1:6" s="100" customFormat="1" ht="11.25" customHeight="1">
      <c r="A52" s="64" t="s">
        <v>799</v>
      </c>
      <c r="B52" s="24" t="s">
        <v>791</v>
      </c>
      <c r="C52" s="67" t="s">
        <v>13</v>
      </c>
      <c r="D52" s="68">
        <v>2</v>
      </c>
      <c r="E52" s="432"/>
      <c r="F52" s="38" t="str">
        <f t="shared" si="1"/>
        <v/>
      </c>
    </row>
    <row r="53" spans="1:6" s="100" customFormat="1" ht="11.25" customHeight="1">
      <c r="A53" s="64" t="s">
        <v>800</v>
      </c>
      <c r="B53" s="24" t="s">
        <v>795</v>
      </c>
      <c r="C53" s="67" t="s">
        <v>13</v>
      </c>
      <c r="D53" s="68">
        <v>2</v>
      </c>
      <c r="E53" s="432"/>
      <c r="F53" s="38" t="str">
        <f t="shared" si="1"/>
        <v/>
      </c>
    </row>
    <row r="54" spans="1:6" s="100" customFormat="1" ht="11.25" customHeight="1">
      <c r="A54" s="64" t="s">
        <v>801</v>
      </c>
      <c r="B54" s="24" t="s">
        <v>797</v>
      </c>
      <c r="C54" s="67" t="s">
        <v>13</v>
      </c>
      <c r="D54" s="68">
        <v>1</v>
      </c>
      <c r="E54" s="432"/>
      <c r="F54" s="38" t="str">
        <f t="shared" si="1"/>
        <v/>
      </c>
    </row>
    <row r="55" spans="1:6" s="39" customFormat="1" ht="3" customHeight="1">
      <c r="A55" s="121"/>
      <c r="B55" s="170"/>
      <c r="C55" s="65"/>
      <c r="D55" s="66"/>
      <c r="E55" s="430"/>
      <c r="F55" s="169"/>
    </row>
    <row r="56" spans="1:6" s="39" customFormat="1" ht="11.25" customHeight="1">
      <c r="A56" s="121"/>
      <c r="B56" s="170" t="s">
        <v>802</v>
      </c>
      <c r="C56" s="65"/>
      <c r="D56" s="66"/>
      <c r="E56" s="430"/>
      <c r="F56" s="169"/>
    </row>
    <row r="57" spans="1:6" s="100" customFormat="1" ht="11.25" customHeight="1">
      <c r="A57" s="64" t="s">
        <v>803</v>
      </c>
      <c r="B57" s="24" t="s">
        <v>488</v>
      </c>
      <c r="C57" s="67" t="s">
        <v>13</v>
      </c>
      <c r="D57" s="68">
        <v>1</v>
      </c>
      <c r="E57" s="432"/>
      <c r="F57" s="38" t="str">
        <f>IF(OR(OR(E57=0,E57=""),OR(D57=0,D57="")),"",D57*E57)</f>
        <v/>
      </c>
    </row>
    <row r="58" spans="1:6" s="100" customFormat="1" ht="11.25" customHeight="1">
      <c r="A58" s="64" t="s">
        <v>804</v>
      </c>
      <c r="B58" s="24" t="s">
        <v>512</v>
      </c>
      <c r="C58" s="67" t="s">
        <v>13</v>
      </c>
      <c r="D58" s="68">
        <v>1</v>
      </c>
      <c r="E58" s="432"/>
      <c r="F58" s="38" t="str">
        <f>IF(OR(OR(E58=0,E58=""),OR(D58=0,D58="")),"",D58*E58)</f>
        <v/>
      </c>
    </row>
    <row r="59" spans="1:6" s="100" customFormat="1" ht="11.25" customHeight="1">
      <c r="A59" s="64" t="s">
        <v>805</v>
      </c>
      <c r="B59" s="24" t="s">
        <v>791</v>
      </c>
      <c r="C59" s="67" t="s">
        <v>13</v>
      </c>
      <c r="D59" s="68">
        <v>6</v>
      </c>
      <c r="E59" s="432"/>
      <c r="F59" s="38" t="str">
        <f>IF(OR(OR(E59=0,E59=""),OR(D59=0,D59="")),"",D59*E59)</f>
        <v/>
      </c>
    </row>
    <row r="60" spans="1:6" s="100" customFormat="1" ht="3" customHeight="1">
      <c r="A60" s="64"/>
      <c r="B60" s="24"/>
      <c r="C60" s="67"/>
      <c r="D60" s="68"/>
      <c r="E60" s="432"/>
      <c r="F60" s="38"/>
    </row>
    <row r="61" spans="1:6" s="39" customFormat="1" ht="22.5">
      <c r="A61" s="121"/>
      <c r="B61" s="170" t="s">
        <v>1023</v>
      </c>
      <c r="C61" s="65"/>
      <c r="D61" s="66"/>
      <c r="E61" s="430"/>
      <c r="F61" s="169"/>
    </row>
    <row r="62" spans="1:6" s="39" customFormat="1" ht="3" customHeight="1">
      <c r="A62" s="121"/>
      <c r="B62" s="170"/>
      <c r="C62" s="65"/>
      <c r="D62" s="66"/>
      <c r="E62" s="430"/>
      <c r="F62" s="169"/>
    </row>
    <row r="63" spans="1:6" s="39" customFormat="1" ht="11.25">
      <c r="A63" s="121"/>
      <c r="B63" s="170" t="s">
        <v>810</v>
      </c>
      <c r="C63" s="65"/>
      <c r="D63" s="66"/>
      <c r="E63" s="430"/>
      <c r="F63" s="169"/>
    </row>
    <row r="64" spans="1:6" s="100" customFormat="1" ht="11.25" customHeight="1">
      <c r="A64" s="64" t="s">
        <v>808</v>
      </c>
      <c r="B64" s="24" t="s">
        <v>809</v>
      </c>
      <c r="C64" s="67" t="s">
        <v>13</v>
      </c>
      <c r="D64" s="68">
        <v>4</v>
      </c>
      <c r="E64" s="432"/>
      <c r="F64" s="38" t="str">
        <f>IF(OR(OR(E64=0,E64=""),OR(D64=0,D64="")),"",D64*E64)</f>
        <v/>
      </c>
    </row>
    <row r="65" spans="1:6" s="39" customFormat="1" ht="3" customHeight="1">
      <c r="A65" s="121"/>
      <c r="B65" s="170"/>
      <c r="C65" s="65"/>
      <c r="D65" s="66"/>
      <c r="E65" s="430"/>
      <c r="F65" s="169"/>
    </row>
    <row r="66" spans="1:6" s="39" customFormat="1" ht="22.5">
      <c r="A66" s="121"/>
      <c r="B66" s="170" t="s">
        <v>811</v>
      </c>
      <c r="C66" s="65"/>
      <c r="D66" s="66"/>
      <c r="E66" s="430"/>
      <c r="F66" s="169"/>
    </row>
    <row r="67" spans="1:6" s="100" customFormat="1" ht="22.5">
      <c r="A67" s="64" t="s">
        <v>816</v>
      </c>
      <c r="B67" s="24" t="s">
        <v>812</v>
      </c>
      <c r="C67" s="67" t="s">
        <v>13</v>
      </c>
      <c r="D67" s="68">
        <v>1</v>
      </c>
      <c r="E67" s="432"/>
      <c r="F67" s="38" t="str">
        <f>IF(OR(OR(E67=0,E67=""),OR(D67=0,D67="")),"",D67*E67)</f>
        <v/>
      </c>
    </row>
    <row r="68" spans="1:6" s="100" customFormat="1" ht="22.5">
      <c r="A68" s="64" t="s">
        <v>817</v>
      </c>
      <c r="B68" s="24" t="s">
        <v>813</v>
      </c>
      <c r="C68" s="67" t="s">
        <v>13</v>
      </c>
      <c r="D68" s="68">
        <v>11</v>
      </c>
      <c r="E68" s="432"/>
      <c r="F68" s="38" t="str">
        <f>IF(OR(OR(E68=0,E68=""),OR(D68=0,D68="")),"",D68*E68)</f>
        <v/>
      </c>
    </row>
    <row r="69" spans="1:6" s="100" customFormat="1" ht="22.5">
      <c r="A69" s="64" t="s">
        <v>818</v>
      </c>
      <c r="B69" s="24" t="s">
        <v>828</v>
      </c>
      <c r="C69" s="67" t="s">
        <v>13</v>
      </c>
      <c r="D69" s="68">
        <v>3</v>
      </c>
      <c r="E69" s="432"/>
      <c r="F69" s="38" t="str">
        <f>IF(OR(OR(E69=0,E69=""),OR(D69=0,D69="")),"",D69*E69)</f>
        <v/>
      </c>
    </row>
    <row r="70" spans="1:6" s="100" customFormat="1" ht="11.25" customHeight="1">
      <c r="A70" s="64" t="s">
        <v>819</v>
      </c>
      <c r="B70" s="24" t="s">
        <v>814</v>
      </c>
      <c r="C70" s="67" t="s">
        <v>13</v>
      </c>
      <c r="D70" s="68">
        <v>1</v>
      </c>
      <c r="E70" s="432"/>
      <c r="F70" s="38" t="str">
        <f>IF(OR(OR(E70=0,E70=""),OR(D70=0,D70="")),"",D70*E70)</f>
        <v/>
      </c>
    </row>
    <row r="71" spans="1:6" s="100" customFormat="1" ht="11.25" customHeight="1">
      <c r="A71" s="64" t="s">
        <v>820</v>
      </c>
      <c r="B71" s="24" t="s">
        <v>815</v>
      </c>
      <c r="C71" s="67" t="s">
        <v>13</v>
      </c>
      <c r="D71" s="68">
        <v>1</v>
      </c>
      <c r="E71" s="432"/>
      <c r="F71" s="38" t="str">
        <f>IF(OR(OR(E71=0,E71=""),OR(D71=0,D71="")),"",D71*E71)</f>
        <v/>
      </c>
    </row>
    <row r="72" spans="1:6" s="39" customFormat="1" ht="3" customHeight="1">
      <c r="A72" s="121"/>
      <c r="B72" s="170"/>
      <c r="C72" s="65"/>
      <c r="D72" s="66"/>
      <c r="E72" s="430"/>
      <c r="F72" s="169"/>
    </row>
    <row r="73" spans="1:6" s="39" customFormat="1" ht="22.5">
      <c r="A73" s="121"/>
      <c r="B73" s="170" t="s">
        <v>821</v>
      </c>
      <c r="C73" s="65"/>
      <c r="D73" s="66"/>
      <c r="E73" s="430"/>
      <c r="F73" s="169"/>
    </row>
    <row r="74" spans="1:6" s="100" customFormat="1" ht="22.5">
      <c r="A74" s="64" t="s">
        <v>822</v>
      </c>
      <c r="B74" s="24" t="s">
        <v>813</v>
      </c>
      <c r="C74" s="67" t="s">
        <v>13</v>
      </c>
      <c r="D74" s="68">
        <v>11</v>
      </c>
      <c r="E74" s="432"/>
      <c r="F74" s="38" t="str">
        <f>IF(OR(OR(E74=0,E74=""),OR(D74=0,D74="")),"",D74*E74)</f>
        <v/>
      </c>
    </row>
    <row r="75" spans="1:6" s="100" customFormat="1" ht="22.5">
      <c r="A75" s="64" t="s">
        <v>823</v>
      </c>
      <c r="B75" s="24" t="s">
        <v>827</v>
      </c>
      <c r="C75" s="67" t="s">
        <v>13</v>
      </c>
      <c r="D75" s="68">
        <v>3</v>
      </c>
      <c r="E75" s="432"/>
      <c r="F75" s="38" t="str">
        <f>IF(OR(OR(E75=0,E75=""),OR(D75=0,D75="")),"",D75*E75)</f>
        <v/>
      </c>
    </row>
    <row r="76" spans="1:6" s="100" customFormat="1" ht="11.25" customHeight="1">
      <c r="A76" s="64" t="s">
        <v>824</v>
      </c>
      <c r="B76" s="24" t="s">
        <v>830</v>
      </c>
      <c r="C76" s="67" t="s">
        <v>13</v>
      </c>
      <c r="D76" s="68">
        <v>3</v>
      </c>
      <c r="E76" s="432"/>
      <c r="F76" s="38" t="str">
        <f>IF(OR(OR(E76=0,E76=""),OR(D76=0,D76="")),"",D76*E76)</f>
        <v/>
      </c>
    </row>
    <row r="77" spans="1:6" s="100" customFormat="1" ht="11.25" customHeight="1">
      <c r="A77" s="64" t="s">
        <v>825</v>
      </c>
      <c r="B77" s="24" t="s">
        <v>829</v>
      </c>
      <c r="C77" s="67" t="s">
        <v>13</v>
      </c>
      <c r="D77" s="68">
        <v>3</v>
      </c>
      <c r="E77" s="432"/>
      <c r="F77" s="38" t="str">
        <f>IF(OR(OR(E77=0,E77=""),OR(D77=0,D77="")),"",D77*E77)</f>
        <v/>
      </c>
    </row>
    <row r="78" spans="1:6" s="39" customFormat="1" ht="3" customHeight="1">
      <c r="A78" s="121"/>
      <c r="B78" s="170"/>
      <c r="C78" s="65"/>
      <c r="D78" s="66"/>
      <c r="E78" s="430"/>
      <c r="F78" s="169"/>
    </row>
    <row r="79" spans="1:6" s="39" customFormat="1" ht="11.25">
      <c r="A79" s="121"/>
      <c r="B79" s="170" t="s">
        <v>831</v>
      </c>
      <c r="C79" s="65"/>
      <c r="D79" s="66"/>
      <c r="E79" s="430"/>
      <c r="F79" s="169"/>
    </row>
    <row r="80" spans="1:6" s="100" customFormat="1" ht="22.5">
      <c r="A80" s="64" t="s">
        <v>826</v>
      </c>
      <c r="B80" s="24" t="s">
        <v>832</v>
      </c>
      <c r="C80" s="67" t="s">
        <v>13</v>
      </c>
      <c r="D80" s="68">
        <v>22</v>
      </c>
      <c r="E80" s="432"/>
      <c r="F80" s="38" t="str">
        <f>IF(OR(OR(E80=0,E80=""),OR(D80=0,D80="")),"",D80*E80)</f>
        <v/>
      </c>
    </row>
    <row r="81" spans="1:6" s="39" customFormat="1" ht="3" customHeight="1">
      <c r="A81" s="121"/>
      <c r="B81" s="170"/>
      <c r="C81" s="65"/>
      <c r="D81" s="66"/>
      <c r="E81" s="430"/>
      <c r="F81" s="169"/>
    </row>
    <row r="82" spans="1:6" s="39" customFormat="1" ht="11.25">
      <c r="A82" s="121"/>
      <c r="B82" s="170" t="s">
        <v>834</v>
      </c>
      <c r="C82" s="65"/>
      <c r="D82" s="66"/>
      <c r="E82" s="430"/>
      <c r="F82" s="169"/>
    </row>
    <row r="83" spans="1:6" s="39" customFormat="1" ht="3" customHeight="1">
      <c r="A83" s="121"/>
      <c r="B83" s="170"/>
      <c r="C83" s="65"/>
      <c r="D83" s="66"/>
      <c r="E83" s="430"/>
      <c r="F83" s="169"/>
    </row>
    <row r="84" spans="1:6" s="100" customFormat="1" ht="22.5" customHeight="1">
      <c r="A84" s="64" t="s">
        <v>833</v>
      </c>
      <c r="B84" s="24" t="s">
        <v>837</v>
      </c>
      <c r="C84" s="67" t="s">
        <v>13</v>
      </c>
      <c r="D84" s="68">
        <v>2</v>
      </c>
      <c r="E84" s="432"/>
      <c r="F84" s="38" t="str">
        <f>IF(OR(OR(E84=0,E84=""),OR(D84=0,D84="")),"",D84*E84)</f>
        <v/>
      </c>
    </row>
    <row r="85" spans="1:6" s="100" customFormat="1" ht="22.5" customHeight="1">
      <c r="A85" s="64" t="s">
        <v>835</v>
      </c>
      <c r="B85" s="24" t="s">
        <v>836</v>
      </c>
      <c r="C85" s="67" t="s">
        <v>13</v>
      </c>
      <c r="D85" s="68">
        <v>3</v>
      </c>
      <c r="E85" s="432"/>
      <c r="F85" s="38" t="str">
        <f>IF(OR(OR(E85=0,E85=""),OR(D85=0,D85="")),"",D85*E85)</f>
        <v/>
      </c>
    </row>
    <row r="86" spans="1:6" s="100" customFormat="1" ht="3" customHeight="1">
      <c r="A86" s="64"/>
      <c r="B86" s="24"/>
      <c r="C86" s="67"/>
      <c r="D86" s="68"/>
      <c r="E86" s="432"/>
      <c r="F86" s="38"/>
    </row>
    <row r="87" spans="1:6" s="39" customFormat="1" ht="11.25">
      <c r="A87" s="121"/>
      <c r="B87" s="170" t="s">
        <v>838</v>
      </c>
      <c r="C87" s="65"/>
      <c r="D87" s="66"/>
      <c r="E87" s="430"/>
      <c r="F87" s="169"/>
    </row>
    <row r="88" spans="1:6" s="39" customFormat="1" ht="3" customHeight="1">
      <c r="A88" s="121"/>
      <c r="B88" s="170"/>
      <c r="C88" s="65"/>
      <c r="D88" s="66"/>
      <c r="E88" s="430"/>
      <c r="F88" s="169"/>
    </row>
    <row r="89" spans="1:6" s="100" customFormat="1" ht="22.5" customHeight="1">
      <c r="A89" s="64" t="s">
        <v>840</v>
      </c>
      <c r="B89" s="24" t="s">
        <v>837</v>
      </c>
      <c r="C89" s="67" t="s">
        <v>13</v>
      </c>
      <c r="D89" s="68">
        <v>2</v>
      </c>
      <c r="E89" s="432"/>
      <c r="F89" s="38" t="str">
        <f>IF(OR(OR(E89=0,E89=""),OR(D89=0,D89="")),"",D89*E89)</f>
        <v/>
      </c>
    </row>
    <row r="90" spans="1:6" s="100" customFormat="1" ht="22.5">
      <c r="A90" s="64" t="s">
        <v>841</v>
      </c>
      <c r="B90" s="24" t="s">
        <v>839</v>
      </c>
      <c r="C90" s="67" t="s">
        <v>13</v>
      </c>
      <c r="D90" s="68">
        <v>1</v>
      </c>
      <c r="E90" s="432"/>
      <c r="F90" s="38" t="str">
        <f>IF(OR(OR(E90=0,E90=""),OR(D90=0,D90="")),"",D90*E90)</f>
        <v/>
      </c>
    </row>
    <row r="91" spans="1:6" s="100" customFormat="1" ht="3" customHeight="1">
      <c r="A91" s="64"/>
      <c r="B91" s="24"/>
      <c r="C91" s="67"/>
      <c r="D91" s="68"/>
      <c r="E91" s="432"/>
      <c r="F91" s="38"/>
    </row>
    <row r="92" spans="1:6" s="39" customFormat="1" ht="11.25">
      <c r="A92" s="121"/>
      <c r="B92" s="170" t="s">
        <v>844</v>
      </c>
      <c r="C92" s="65"/>
      <c r="D92" s="66"/>
      <c r="E92" s="430"/>
      <c r="F92" s="169"/>
    </row>
    <row r="93" spans="1:6" s="39" customFormat="1" ht="3" customHeight="1">
      <c r="A93" s="121"/>
      <c r="B93" s="170"/>
      <c r="C93" s="65"/>
      <c r="D93" s="66"/>
      <c r="E93" s="430"/>
      <c r="F93" s="169"/>
    </row>
    <row r="94" spans="1:6" s="100" customFormat="1" ht="34.5" customHeight="1">
      <c r="A94" s="64" t="s">
        <v>842</v>
      </c>
      <c r="B94" s="24" t="s">
        <v>845</v>
      </c>
      <c r="C94" s="67" t="s">
        <v>13</v>
      </c>
      <c r="D94" s="68">
        <v>6</v>
      </c>
      <c r="E94" s="432"/>
      <c r="F94" s="38" t="str">
        <f>IF(OR(OR(E94=0,E94=""),OR(D94=0,D94="")),"",D94*E94)</f>
        <v/>
      </c>
    </row>
    <row r="95" spans="1:6" s="100" customFormat="1" ht="22.5" customHeight="1">
      <c r="A95" s="64" t="s">
        <v>843</v>
      </c>
      <c r="B95" s="24" t="s">
        <v>846</v>
      </c>
      <c r="C95" s="67" t="s">
        <v>13</v>
      </c>
      <c r="D95" s="68">
        <v>1</v>
      </c>
      <c r="E95" s="432"/>
      <c r="F95" s="38" t="str">
        <f>IF(OR(OR(E95=0,E95=""),OR(D95=0,D95="")),"",D95*E95)</f>
        <v/>
      </c>
    </row>
    <row r="96" spans="1:6" s="100" customFormat="1" ht="22.5">
      <c r="A96" s="64" t="s">
        <v>848</v>
      </c>
      <c r="B96" s="24" t="s">
        <v>839</v>
      </c>
      <c r="C96" s="67" t="s">
        <v>13</v>
      </c>
      <c r="D96" s="68">
        <v>1</v>
      </c>
      <c r="E96" s="432"/>
      <c r="F96" s="38" t="str">
        <f>IF(OR(OR(E96=0,E96=""),OR(D96=0,D96="")),"",D96*E96)</f>
        <v/>
      </c>
    </row>
    <row r="97" spans="1:6" s="100" customFormat="1" ht="3" customHeight="1">
      <c r="A97" s="64"/>
      <c r="B97" s="24"/>
      <c r="C97" s="67"/>
      <c r="D97" s="68"/>
      <c r="E97" s="432"/>
      <c r="F97" s="38"/>
    </row>
    <row r="98" spans="1:6" s="39" customFormat="1" ht="11.25">
      <c r="A98" s="121"/>
      <c r="B98" s="170" t="s">
        <v>847</v>
      </c>
      <c r="C98" s="65"/>
      <c r="D98" s="66"/>
      <c r="E98" s="430"/>
      <c r="F98" s="169"/>
    </row>
    <row r="99" spans="1:6" s="39" customFormat="1" ht="3" customHeight="1">
      <c r="A99" s="121"/>
      <c r="B99" s="170"/>
      <c r="C99" s="65"/>
      <c r="D99" s="66"/>
      <c r="E99" s="430"/>
      <c r="F99" s="169"/>
    </row>
    <row r="100" spans="1:6" s="100" customFormat="1" ht="34.5" customHeight="1">
      <c r="A100" s="64" t="s">
        <v>849</v>
      </c>
      <c r="B100" s="24" t="s">
        <v>845</v>
      </c>
      <c r="C100" s="67" t="s">
        <v>13</v>
      </c>
      <c r="D100" s="68">
        <v>3</v>
      </c>
      <c r="E100" s="432"/>
      <c r="F100" s="38" t="str">
        <f>IF(OR(OR(E100=0,E100=""),OR(D100=0,D100="")),"",D100*E100)</f>
        <v/>
      </c>
    </row>
    <row r="101" spans="1:6" s="100" customFormat="1" ht="22.5" customHeight="1">
      <c r="A101" s="64" t="s">
        <v>850</v>
      </c>
      <c r="B101" s="24" t="s">
        <v>837</v>
      </c>
      <c r="C101" s="67" t="s">
        <v>13</v>
      </c>
      <c r="D101" s="68">
        <v>1</v>
      </c>
      <c r="E101" s="432"/>
      <c r="F101" s="38" t="str">
        <f>IF(OR(OR(E101=0,E101=""),OR(D101=0,D101="")),"",D101*E101)</f>
        <v/>
      </c>
    </row>
    <row r="102" spans="1:6" s="39" customFormat="1" ht="11.25">
      <c r="A102" s="121"/>
      <c r="B102" s="387"/>
      <c r="C102" s="65"/>
      <c r="D102" s="66"/>
      <c r="E102" s="430"/>
      <c r="F102" s="169"/>
    </row>
    <row r="103" spans="1:6" s="47" customFormat="1" ht="24">
      <c r="A103" s="388">
        <f>COUNT($A$1:A102)+1</f>
        <v>2</v>
      </c>
      <c r="B103" s="336" t="s">
        <v>2489</v>
      </c>
      <c r="C103" s="323"/>
      <c r="D103" s="324"/>
      <c r="E103" s="379"/>
      <c r="F103" s="382"/>
    </row>
    <row r="104" spans="1:6" s="39" customFormat="1" ht="45">
      <c r="A104" s="121"/>
      <c r="B104" s="387" t="s">
        <v>255</v>
      </c>
      <c r="C104" s="65"/>
      <c r="D104" s="66"/>
      <c r="E104" s="430"/>
      <c r="F104" s="169"/>
    </row>
    <row r="105" spans="1:6" s="39" customFormat="1" ht="24.75" customHeight="1">
      <c r="A105" s="121"/>
      <c r="B105" s="387" t="s">
        <v>256</v>
      </c>
      <c r="C105" s="65"/>
      <c r="D105" s="66"/>
      <c r="E105" s="430"/>
      <c r="F105" s="169"/>
    </row>
    <row r="106" spans="1:6" s="39" customFormat="1" ht="11.25">
      <c r="A106" s="121"/>
      <c r="B106" s="387" t="s">
        <v>261</v>
      </c>
      <c r="C106" s="65"/>
      <c r="D106" s="66"/>
      <c r="E106" s="430"/>
      <c r="F106" s="169"/>
    </row>
    <row r="107" spans="1:6" s="100" customFormat="1" ht="11.25" customHeight="1">
      <c r="A107" s="64" t="s">
        <v>41</v>
      </c>
      <c r="B107" s="73" t="s">
        <v>254</v>
      </c>
      <c r="C107" s="67" t="s">
        <v>13</v>
      </c>
      <c r="D107" s="68">
        <f>2*2</f>
        <v>4</v>
      </c>
      <c r="E107" s="432"/>
      <c r="F107" s="38" t="str">
        <f>IF(OR(OR(E107=0,E107=""),OR(D107=0,D107="")),"",D107*E107)</f>
        <v/>
      </c>
    </row>
    <row r="108" spans="1:6" s="100" customFormat="1" ht="14.25">
      <c r="A108" s="64" t="s">
        <v>42</v>
      </c>
      <c r="B108" s="73" t="s">
        <v>2616</v>
      </c>
      <c r="C108" s="67" t="s">
        <v>13</v>
      </c>
      <c r="D108" s="68">
        <v>2</v>
      </c>
      <c r="E108" s="432"/>
      <c r="F108" s="38" t="str">
        <f>IF(OR(OR(E108=0,E108=""),OR(D108=0,D108="")),"",D108*E108)</f>
        <v/>
      </c>
    </row>
    <row r="109" spans="1:6" s="100" customFormat="1" ht="14.25">
      <c r="A109" s="64" t="s">
        <v>2614</v>
      </c>
      <c r="B109" s="73" t="s">
        <v>2617</v>
      </c>
      <c r="C109" s="67" t="s">
        <v>13</v>
      </c>
      <c r="D109" s="68">
        <v>2</v>
      </c>
      <c r="E109" s="432"/>
      <c r="F109" s="38" t="str">
        <f>IF(OR(OR(E109=0,E109=""),OR(D109=0,D109="")),"",D109*E109)</f>
        <v/>
      </c>
    </row>
    <row r="110" spans="1:6" s="100" customFormat="1" ht="11.25" customHeight="1">
      <c r="A110" s="64" t="s">
        <v>2615</v>
      </c>
      <c r="B110" s="73" t="s">
        <v>787</v>
      </c>
      <c r="C110" s="67" t="s">
        <v>13</v>
      </c>
      <c r="D110" s="68">
        <f>1*2</f>
        <v>2</v>
      </c>
      <c r="E110" s="432"/>
      <c r="F110" s="38" t="str">
        <f>IF(OR(OR(E110=0,E110=""),OR(D110=0,D110="")),"",D110*E110)</f>
        <v/>
      </c>
    </row>
    <row r="111" spans="1:6" s="26" customFormat="1" ht="11.25" customHeight="1">
      <c r="A111" s="64"/>
      <c r="B111" s="46"/>
      <c r="C111" s="67"/>
      <c r="D111" s="68"/>
      <c r="E111" s="432"/>
      <c r="F111" s="38"/>
    </row>
    <row r="112" spans="1:6" s="47" customFormat="1" ht="36">
      <c r="A112" s="388">
        <f>COUNT($A$1:A111)+1</f>
        <v>3</v>
      </c>
      <c r="B112" s="336" t="s">
        <v>789</v>
      </c>
      <c r="C112" s="323"/>
      <c r="D112" s="324"/>
      <c r="E112" s="379"/>
      <c r="F112" s="382"/>
    </row>
    <row r="113" spans="1:6" s="47" customFormat="1" ht="22.5">
      <c r="A113" s="388"/>
      <c r="B113" s="387" t="s">
        <v>259</v>
      </c>
      <c r="C113" s="323"/>
      <c r="D113" s="324"/>
      <c r="E113" s="379"/>
      <c r="F113" s="382"/>
    </row>
    <row r="114" spans="1:6" s="47" customFormat="1" ht="33.75">
      <c r="A114" s="388"/>
      <c r="B114" s="387" t="s">
        <v>257</v>
      </c>
      <c r="C114" s="323"/>
      <c r="D114" s="324"/>
      <c r="E114" s="379"/>
      <c r="F114" s="382"/>
    </row>
    <row r="115" spans="1:6" s="47" customFormat="1" ht="46.5" customHeight="1">
      <c r="A115" s="388"/>
      <c r="B115" s="387" t="s">
        <v>790</v>
      </c>
      <c r="C115" s="323"/>
      <c r="D115" s="324"/>
      <c r="E115" s="379"/>
      <c r="F115" s="382"/>
    </row>
    <row r="116" spans="1:6" s="39" customFormat="1" ht="11.25">
      <c r="A116" s="121"/>
      <c r="B116" s="387" t="s">
        <v>258</v>
      </c>
      <c r="C116" s="65"/>
      <c r="D116" s="66"/>
      <c r="E116" s="430"/>
      <c r="F116" s="169"/>
    </row>
    <row r="117" spans="1:6" s="39" customFormat="1" ht="11.25" customHeight="1">
      <c r="A117" s="121"/>
      <c r="B117" s="396" t="s">
        <v>484</v>
      </c>
      <c r="C117" s="65"/>
      <c r="D117" s="66"/>
      <c r="E117" s="430"/>
      <c r="F117" s="169"/>
    </row>
    <row r="118" spans="1:6" s="100" customFormat="1" ht="11.25" customHeight="1">
      <c r="A118" s="64" t="s">
        <v>41</v>
      </c>
      <c r="B118" s="73" t="s">
        <v>262</v>
      </c>
      <c r="C118" s="67" t="s">
        <v>16</v>
      </c>
      <c r="D118" s="68">
        <v>6.8</v>
      </c>
      <c r="E118" s="432"/>
      <c r="F118" s="38" t="str">
        <f>IF(OR(OR(E118=0,E118=""),OR(D118=0,D118="")),"",D118*E118)</f>
        <v/>
      </c>
    </row>
    <row r="119" spans="1:6" s="100" customFormat="1" ht="11.25" customHeight="1">
      <c r="A119" s="64" t="s">
        <v>42</v>
      </c>
      <c r="B119" s="73" t="s">
        <v>788</v>
      </c>
      <c r="C119" s="67" t="s">
        <v>16</v>
      </c>
      <c r="D119" s="68">
        <v>1.1000000000000001</v>
      </c>
      <c r="E119" s="432"/>
      <c r="F119" s="38" t="str">
        <f>IF(OR(OR(E119=0,E119=""),OR(D119=0,D119="")),"",D119*E119)</f>
        <v/>
      </c>
    </row>
    <row r="120" spans="1:6" s="100" customFormat="1" ht="3" customHeight="1">
      <c r="A120" s="64"/>
      <c r="B120" s="73"/>
      <c r="C120" s="67"/>
      <c r="D120" s="68"/>
      <c r="E120" s="432"/>
      <c r="F120" s="38"/>
    </row>
    <row r="121" spans="1:6" s="39" customFormat="1" ht="11.25" customHeight="1">
      <c r="A121" s="121"/>
      <c r="B121" s="396" t="s">
        <v>508</v>
      </c>
      <c r="C121" s="65"/>
      <c r="D121" s="66"/>
      <c r="E121" s="430"/>
      <c r="F121" s="169"/>
    </row>
    <row r="122" spans="1:6" s="100" customFormat="1" ht="11.25" customHeight="1">
      <c r="A122" s="64" t="s">
        <v>40</v>
      </c>
      <c r="B122" s="73" t="s">
        <v>263</v>
      </c>
      <c r="C122" s="67" t="s">
        <v>16</v>
      </c>
      <c r="D122" s="68">
        <v>7.65</v>
      </c>
      <c r="E122" s="432"/>
      <c r="F122" s="38" t="str">
        <f>IF(OR(OR(E122=0,E122=""),OR(D122=0,D122="")),"",D122*E122)</f>
        <v/>
      </c>
    </row>
    <row r="123" spans="1:6" s="100" customFormat="1" ht="11.25" customHeight="1">
      <c r="A123" s="64" t="s">
        <v>43</v>
      </c>
      <c r="B123" s="73" t="s">
        <v>788</v>
      </c>
      <c r="C123" s="67" t="s">
        <v>16</v>
      </c>
      <c r="D123" s="68">
        <v>1.05</v>
      </c>
      <c r="E123" s="432"/>
      <c r="F123" s="38" t="str">
        <f>IF(OR(OR(E123=0,E123=""),OR(D123=0,D123="")),"",D123*E123)</f>
        <v/>
      </c>
    </row>
    <row r="124" spans="1:6" s="26" customFormat="1" ht="11.25" customHeight="1">
      <c r="A124" s="64"/>
      <c r="B124" s="46"/>
      <c r="C124" s="67"/>
      <c r="D124" s="68"/>
      <c r="E124" s="432"/>
      <c r="F124" s="38"/>
    </row>
    <row r="125" spans="1:6" s="47" customFormat="1" ht="48">
      <c r="A125" s="388">
        <f>COUNT($A$1:A124)+1</f>
        <v>4</v>
      </c>
      <c r="B125" s="336" t="s">
        <v>701</v>
      </c>
      <c r="C125" s="323"/>
      <c r="D125" s="324"/>
      <c r="E125" s="379"/>
      <c r="F125" s="382"/>
    </row>
    <row r="126" spans="1:6" s="47" customFormat="1" ht="33.75">
      <c r="A126" s="388"/>
      <c r="B126" s="387" t="s">
        <v>702</v>
      </c>
      <c r="C126" s="323"/>
      <c r="D126" s="324"/>
      <c r="E126" s="379"/>
      <c r="F126" s="382"/>
    </row>
    <row r="127" spans="1:6" s="47" customFormat="1" ht="33.75">
      <c r="A127" s="388"/>
      <c r="B127" s="387" t="s">
        <v>703</v>
      </c>
      <c r="C127" s="323"/>
      <c r="D127" s="324"/>
      <c r="E127" s="379"/>
      <c r="F127" s="382"/>
    </row>
    <row r="128" spans="1:6" s="47" customFormat="1" ht="56.25">
      <c r="A128" s="388"/>
      <c r="B128" s="387" t="s">
        <v>704</v>
      </c>
      <c r="C128" s="323"/>
      <c r="D128" s="324"/>
      <c r="E128" s="379"/>
      <c r="F128" s="382"/>
    </row>
    <row r="129" spans="1:6" s="100" customFormat="1" ht="11.25" customHeight="1">
      <c r="A129" s="64" t="s">
        <v>41</v>
      </c>
      <c r="B129" s="73" t="s">
        <v>705</v>
      </c>
      <c r="C129" s="67" t="s">
        <v>14</v>
      </c>
      <c r="D129" s="68">
        <v>300</v>
      </c>
      <c r="E129" s="432"/>
      <c r="F129" s="38" t="str">
        <f>IF(OR(OR(E129=0,E129=""),OR(D129=0,D129="")),"",D129*E129)</f>
        <v/>
      </c>
    </row>
    <row r="130" spans="1:6" s="100" customFormat="1" ht="11.25" customHeight="1">
      <c r="A130" s="64" t="s">
        <v>42</v>
      </c>
      <c r="B130" s="73" t="s">
        <v>706</v>
      </c>
      <c r="C130" s="67" t="s">
        <v>14</v>
      </c>
      <c r="D130" s="68">
        <v>55</v>
      </c>
      <c r="E130" s="432"/>
      <c r="F130" s="38" t="str">
        <f>IF(OR(OR(E130=0,E130=""),OR(D130=0,D130="")),"",D130*E130)</f>
        <v/>
      </c>
    </row>
    <row r="131" spans="1:6" s="100" customFormat="1" ht="11.25" customHeight="1">
      <c r="A131" s="64" t="s">
        <v>40</v>
      </c>
      <c r="B131" s="73" t="s">
        <v>708</v>
      </c>
      <c r="C131" s="67" t="s">
        <v>14</v>
      </c>
      <c r="D131" s="68">
        <v>15</v>
      </c>
      <c r="E131" s="432"/>
      <c r="F131" s="38" t="str">
        <f>IF(OR(OR(E131=0,E131=""),OR(D131=0,D131="")),"",D131*E131)</f>
        <v/>
      </c>
    </row>
    <row r="132" spans="1:6" s="100" customFormat="1" ht="11.25" customHeight="1">
      <c r="A132" s="64" t="s">
        <v>43</v>
      </c>
      <c r="B132" s="73" t="s">
        <v>707</v>
      </c>
      <c r="C132" s="67" t="s">
        <v>14</v>
      </c>
      <c r="D132" s="68">
        <v>20</v>
      </c>
      <c r="E132" s="432"/>
      <c r="F132" s="38" t="str">
        <f>IF(OR(OR(E132=0,E132=""),OR(D132=0,D132="")),"",D132*E132)</f>
        <v/>
      </c>
    </row>
    <row r="133" spans="1:6" s="26" customFormat="1" ht="11.25" customHeight="1">
      <c r="A133" s="321"/>
      <c r="B133" s="336"/>
      <c r="C133" s="35"/>
      <c r="D133" s="35"/>
      <c r="E133" s="108"/>
      <c r="F133" s="397"/>
    </row>
    <row r="134" spans="1:6" s="26" customFormat="1" ht="11.25" customHeight="1">
      <c r="A134" s="388">
        <f>COUNT($A$1:A133)+1</f>
        <v>5</v>
      </c>
      <c r="B134" s="336" t="s">
        <v>282</v>
      </c>
      <c r="C134" s="327"/>
      <c r="D134" s="354"/>
      <c r="E134" s="380"/>
      <c r="F134" s="398"/>
    </row>
    <row r="135" spans="1:6" s="26" customFormat="1" ht="33.75">
      <c r="A135" s="346"/>
      <c r="B135" s="46" t="s">
        <v>662</v>
      </c>
      <c r="C135" s="35"/>
      <c r="D135" s="399"/>
      <c r="E135" s="433"/>
      <c r="F135" s="399"/>
    </row>
    <row r="136" spans="1:6" s="26" customFormat="1" ht="33.75">
      <c r="A136" s="346"/>
      <c r="B136" s="46" t="s">
        <v>666</v>
      </c>
      <c r="C136" s="35"/>
      <c r="D136" s="399"/>
      <c r="E136" s="433"/>
      <c r="F136" s="399"/>
    </row>
    <row r="137" spans="1:6" s="1" customFormat="1">
      <c r="A137" s="321"/>
      <c r="B137" s="326" t="s">
        <v>283</v>
      </c>
      <c r="C137" s="327"/>
      <c r="D137" s="354"/>
      <c r="E137" s="380"/>
      <c r="F137" s="398"/>
    </row>
    <row r="138" spans="1:6" s="26" customFormat="1" ht="22.5">
      <c r="A138" s="346"/>
      <c r="B138" s="46" t="s">
        <v>663</v>
      </c>
      <c r="C138" s="35"/>
      <c r="D138" s="25"/>
      <c r="E138" s="108"/>
      <c r="F138" s="36"/>
    </row>
    <row r="139" spans="1:6" s="26" customFormat="1" ht="11.25">
      <c r="A139" s="346"/>
      <c r="B139" s="46" t="s">
        <v>664</v>
      </c>
      <c r="C139" s="35"/>
      <c r="D139" s="25"/>
      <c r="E139" s="108"/>
      <c r="F139" s="36"/>
    </row>
    <row r="140" spans="1:6" s="1" customFormat="1">
      <c r="A140" s="321"/>
      <c r="B140" s="326" t="s">
        <v>667</v>
      </c>
      <c r="C140" s="327"/>
      <c r="D140" s="354"/>
      <c r="E140" s="380"/>
      <c r="F140" s="398"/>
    </row>
    <row r="141" spans="1:6" s="26" customFormat="1" ht="11.25">
      <c r="A141" s="64" t="s">
        <v>41</v>
      </c>
      <c r="B141" s="24" t="s">
        <v>668</v>
      </c>
      <c r="C141" s="63" t="s">
        <v>8</v>
      </c>
      <c r="D141" s="40">
        <v>130.9</v>
      </c>
      <c r="E141" s="108"/>
      <c r="F141" s="38" t="str">
        <f t="shared" ref="F141:F146" si="2">IF(OR(OR(E141=0,E141=" "),OR(D141=0,D141=" "))," ",D141*E141)</f>
        <v xml:space="preserve"> </v>
      </c>
    </row>
    <row r="142" spans="1:6" s="26" customFormat="1" ht="22.5">
      <c r="A142" s="64" t="s">
        <v>42</v>
      </c>
      <c r="B142" s="24" t="s">
        <v>669</v>
      </c>
      <c r="C142" s="63" t="s">
        <v>8</v>
      </c>
      <c r="D142" s="40">
        <v>76.5</v>
      </c>
      <c r="E142" s="108"/>
      <c r="F142" s="38" t="str">
        <f t="shared" si="2"/>
        <v xml:space="preserve"> </v>
      </c>
    </row>
    <row r="143" spans="1:6" s="26" customFormat="1" ht="11.25">
      <c r="A143" s="64" t="s">
        <v>40</v>
      </c>
      <c r="B143" s="24" t="s">
        <v>665</v>
      </c>
      <c r="C143" s="63" t="s">
        <v>8</v>
      </c>
      <c r="D143" s="40">
        <v>5</v>
      </c>
      <c r="E143" s="108"/>
      <c r="F143" s="38" t="str">
        <f t="shared" si="2"/>
        <v xml:space="preserve"> </v>
      </c>
    </row>
    <row r="144" spans="1:6" s="26" customFormat="1" ht="11.25">
      <c r="A144" s="64" t="s">
        <v>42</v>
      </c>
      <c r="B144" s="24" t="s">
        <v>673</v>
      </c>
      <c r="C144" s="63" t="s">
        <v>8</v>
      </c>
      <c r="D144" s="40">
        <v>76.5</v>
      </c>
      <c r="E144" s="108"/>
      <c r="F144" s="38" t="str">
        <f t="shared" si="2"/>
        <v xml:space="preserve"> </v>
      </c>
    </row>
    <row r="145" spans="1:8" s="26" customFormat="1" ht="22.5">
      <c r="A145" s="64" t="s">
        <v>43</v>
      </c>
      <c r="B145" s="24" t="s">
        <v>672</v>
      </c>
      <c r="C145" s="63" t="s">
        <v>8</v>
      </c>
      <c r="D145" s="40">
        <v>9.3000000000000007</v>
      </c>
      <c r="E145" s="108"/>
      <c r="F145" s="38" t="str">
        <f t="shared" si="2"/>
        <v xml:space="preserve"> </v>
      </c>
    </row>
    <row r="146" spans="1:8" s="26" customFormat="1" ht="22.5">
      <c r="A146" s="64" t="s">
        <v>44</v>
      </c>
      <c r="B146" s="24" t="s">
        <v>674</v>
      </c>
      <c r="C146" s="63" t="s">
        <v>13</v>
      </c>
      <c r="D146" s="40">
        <v>59.8</v>
      </c>
      <c r="E146" s="108"/>
      <c r="F146" s="38" t="str">
        <f t="shared" si="2"/>
        <v xml:space="preserve"> </v>
      </c>
    </row>
    <row r="147" spans="1:8" s="26" customFormat="1" ht="12">
      <c r="A147" s="321"/>
      <c r="B147" s="336"/>
      <c r="C147" s="35"/>
      <c r="D147" s="35"/>
      <c r="E147" s="108"/>
      <c r="F147" s="397"/>
    </row>
    <row r="148" spans="1:8" s="26" customFormat="1" ht="36">
      <c r="A148" s="388">
        <f>COUNT($A$1:A147)+1</f>
        <v>6</v>
      </c>
      <c r="B148" s="336" t="s">
        <v>691</v>
      </c>
      <c r="C148" s="63"/>
      <c r="D148" s="400"/>
      <c r="E148" s="380"/>
      <c r="F148" s="398"/>
    </row>
    <row r="149" spans="1:8" s="26" customFormat="1" ht="22.5">
      <c r="A149" s="346"/>
      <c r="B149" s="46" t="s">
        <v>692</v>
      </c>
      <c r="C149" s="35"/>
      <c r="D149" s="25"/>
      <c r="E149" s="108"/>
      <c r="F149" s="36"/>
    </row>
    <row r="150" spans="1:8" s="26" customFormat="1" ht="33.75">
      <c r="A150" s="346"/>
      <c r="B150" s="46" t="s">
        <v>690</v>
      </c>
      <c r="C150" s="35"/>
      <c r="D150" s="399"/>
      <c r="E150" s="433"/>
      <c r="F150" s="399"/>
    </row>
    <row r="151" spans="1:8" s="26" customFormat="1" ht="11.25">
      <c r="A151" s="346"/>
      <c r="B151" s="46" t="s">
        <v>693</v>
      </c>
      <c r="C151" s="35"/>
      <c r="D151" s="399"/>
      <c r="E151" s="433"/>
      <c r="F151" s="399"/>
    </row>
    <row r="152" spans="1:8" s="26" customFormat="1" ht="36.75" customHeight="1">
      <c r="A152" s="346"/>
      <c r="B152" s="46" t="s">
        <v>694</v>
      </c>
      <c r="C152" s="35"/>
      <c r="D152" s="399"/>
      <c r="E152" s="433"/>
      <c r="F152" s="399"/>
    </row>
    <row r="153" spans="1:8" s="26" customFormat="1" ht="22.5">
      <c r="A153" s="346"/>
      <c r="B153" s="46" t="s">
        <v>764</v>
      </c>
      <c r="C153" s="35"/>
      <c r="D153" s="25"/>
      <c r="E153" s="108"/>
      <c r="F153" s="36"/>
    </row>
    <row r="154" spans="1:8" s="26" customFormat="1" ht="33.75">
      <c r="A154" s="346"/>
      <c r="B154" s="46" t="s">
        <v>696</v>
      </c>
      <c r="C154" s="35"/>
      <c r="D154" s="25"/>
      <c r="E154" s="108"/>
      <c r="F154" s="36"/>
    </row>
    <row r="155" spans="1:8" s="26" customFormat="1" ht="11.25">
      <c r="A155" s="346"/>
      <c r="B155" s="46" t="s">
        <v>695</v>
      </c>
      <c r="C155" s="35"/>
      <c r="D155" s="25"/>
      <c r="E155" s="108"/>
      <c r="F155" s="36"/>
    </row>
    <row r="156" spans="1:8" s="26" customFormat="1" ht="78.75">
      <c r="A156" s="64" t="s">
        <v>41</v>
      </c>
      <c r="B156" s="24" t="s">
        <v>697</v>
      </c>
      <c r="C156" s="63" t="s">
        <v>12</v>
      </c>
      <c r="D156" s="40">
        <v>1</v>
      </c>
      <c r="E156" s="108"/>
      <c r="F156" s="38" t="str">
        <f>IF(OR(OR(E156=0,E156=" "),OR(D156=0,D156=" "))," ",D156*E156)</f>
        <v xml:space="preserve"> </v>
      </c>
    </row>
    <row r="157" spans="1:8" s="26" customFormat="1" ht="33.75">
      <c r="A157" s="64" t="s">
        <v>42</v>
      </c>
      <c r="B157" s="24" t="s">
        <v>698</v>
      </c>
      <c r="C157" s="63" t="s">
        <v>12</v>
      </c>
      <c r="D157" s="40">
        <v>1</v>
      </c>
      <c r="E157" s="108"/>
      <c r="F157" s="38" t="str">
        <f>IF(OR(OR(E157=0,E157=" "),OR(D157=0,D157=" "))," ",D157*E157)</f>
        <v xml:space="preserve"> </v>
      </c>
    </row>
    <row r="158" spans="1:8" s="26" customFormat="1" ht="11.25">
      <c r="A158" s="64" t="s">
        <v>40</v>
      </c>
      <c r="B158" s="24" t="s">
        <v>700</v>
      </c>
      <c r="C158" s="63" t="s">
        <v>12</v>
      </c>
      <c r="D158" s="40">
        <v>1</v>
      </c>
      <c r="E158" s="108"/>
      <c r="F158" s="38" t="str">
        <f>IF(OR(OR(E158=0,E158=" "),OR(D158=0,D158=" "))," ",D158*E158)</f>
        <v xml:space="preserve"> </v>
      </c>
    </row>
    <row r="159" spans="1:8" s="26" customFormat="1" ht="36" customHeight="1">
      <c r="A159" s="64" t="s">
        <v>43</v>
      </c>
      <c r="B159" s="24" t="s">
        <v>699</v>
      </c>
      <c r="C159" s="63" t="s">
        <v>12</v>
      </c>
      <c r="D159" s="40">
        <v>2</v>
      </c>
      <c r="E159" s="108"/>
      <c r="F159" s="38" t="str">
        <f>IF(OR(OR(E159=0,E159=" "),OR(D159=0,D159=" "))," ",D159*E159)</f>
        <v xml:space="preserve"> </v>
      </c>
    </row>
    <row r="160" spans="1:8" s="26" customFormat="1" ht="56.25">
      <c r="A160" s="64" t="s">
        <v>44</v>
      </c>
      <c r="B160" s="24" t="s">
        <v>2430</v>
      </c>
      <c r="C160" s="63" t="s">
        <v>12</v>
      </c>
      <c r="D160" s="40">
        <v>11</v>
      </c>
      <c r="E160" s="108"/>
      <c r="F160" s="38" t="str">
        <f>IF(OR(OR(E160=0,E160=" "),OR(D160=0,D160=" "))," ",D160*E160)</f>
        <v xml:space="preserve"> </v>
      </c>
      <c r="G160" s="140"/>
      <c r="H160" s="39"/>
    </row>
    <row r="161" spans="1:6" s="26" customFormat="1" ht="12">
      <c r="A161" s="321"/>
      <c r="B161" s="336"/>
      <c r="C161" s="35"/>
      <c r="D161" s="35"/>
      <c r="E161" s="108"/>
      <c r="F161" s="397"/>
    </row>
    <row r="162" spans="1:6" s="26" customFormat="1">
      <c r="A162" s="388">
        <f>COUNT($A$1:A161)+1</f>
        <v>7</v>
      </c>
      <c r="B162" s="336" t="s">
        <v>709</v>
      </c>
      <c r="C162" s="327"/>
      <c r="D162" s="354"/>
      <c r="E162" s="380"/>
      <c r="F162" s="398"/>
    </row>
    <row r="163" spans="1:6" s="26" customFormat="1" ht="22.5">
      <c r="A163" s="346"/>
      <c r="B163" s="46" t="s">
        <v>692</v>
      </c>
      <c r="C163" s="35"/>
      <c r="D163" s="25"/>
      <c r="E163" s="108"/>
      <c r="F163" s="36"/>
    </row>
    <row r="164" spans="1:6" s="26" customFormat="1" ht="45">
      <c r="A164" s="346"/>
      <c r="B164" s="46" t="s">
        <v>710</v>
      </c>
      <c r="C164" s="35"/>
      <c r="D164" s="399"/>
      <c r="E164" s="433"/>
      <c r="F164" s="399"/>
    </row>
    <row r="165" spans="1:6" s="26" customFormat="1" ht="45">
      <c r="A165" s="346"/>
      <c r="B165" s="46" t="s">
        <v>711</v>
      </c>
      <c r="C165" s="35"/>
      <c r="D165" s="399"/>
      <c r="E165" s="433"/>
      <c r="F165" s="399"/>
    </row>
    <row r="166" spans="1:6" s="26" customFormat="1" ht="11.25">
      <c r="A166" s="346"/>
      <c r="B166" s="46" t="s">
        <v>712</v>
      </c>
      <c r="C166" s="35"/>
      <c r="D166" s="399"/>
      <c r="E166" s="433"/>
      <c r="F166" s="399"/>
    </row>
    <row r="167" spans="1:6" s="26" customFormat="1" ht="22.5">
      <c r="A167" s="346"/>
      <c r="B167" s="46" t="s">
        <v>713</v>
      </c>
      <c r="C167" s="35"/>
      <c r="D167" s="25"/>
      <c r="E167" s="108"/>
      <c r="F167" s="36"/>
    </row>
    <row r="168" spans="1:6" s="26" customFormat="1" ht="11.25">
      <c r="A168" s="346"/>
      <c r="B168" s="46" t="s">
        <v>714</v>
      </c>
      <c r="C168" s="35"/>
      <c r="D168" s="25"/>
      <c r="E168" s="108"/>
      <c r="F168" s="36"/>
    </row>
    <row r="169" spans="1:6" s="26" customFormat="1" ht="11.25">
      <c r="A169" s="64" t="s">
        <v>41</v>
      </c>
      <c r="B169" s="24" t="s">
        <v>715</v>
      </c>
      <c r="C169" s="63" t="s">
        <v>16</v>
      </c>
      <c r="D169" s="40">
        <v>2.5</v>
      </c>
      <c r="E169" s="108"/>
      <c r="F169" s="38" t="str">
        <f>IF(OR(OR(E169=0,E169=" "),OR(D169=0,D169=" "))," ",D169*E169)</f>
        <v xml:space="preserve"> </v>
      </c>
    </row>
    <row r="170" spans="1:6" s="26" customFormat="1" ht="11.25">
      <c r="A170" s="64" t="s">
        <v>42</v>
      </c>
      <c r="B170" s="24" t="s">
        <v>716</v>
      </c>
      <c r="C170" s="63" t="s">
        <v>16</v>
      </c>
      <c r="D170" s="40">
        <v>0.4</v>
      </c>
      <c r="E170" s="108"/>
      <c r="F170" s="38" t="str">
        <f>IF(OR(OR(E170=0,E170=" "),OR(D170=0,D170=" "))," ",D170*E170)</f>
        <v xml:space="preserve"> </v>
      </c>
    </row>
    <row r="171" spans="1:6" s="26" customFormat="1" ht="11.25">
      <c r="A171" s="64" t="s">
        <v>41</v>
      </c>
      <c r="B171" s="24" t="s">
        <v>717</v>
      </c>
      <c r="C171" s="63" t="s">
        <v>16</v>
      </c>
      <c r="D171" s="40">
        <v>0.7</v>
      </c>
      <c r="E171" s="108"/>
      <c r="F171" s="38" t="str">
        <f>IF(OR(OR(E171=0,E171=" "),OR(D171=0,D171=" "))," ",D171*E171)</f>
        <v xml:space="preserve"> </v>
      </c>
    </row>
    <row r="172" spans="1:6" s="26" customFormat="1" ht="11.25">
      <c r="A172" s="64" t="s">
        <v>42</v>
      </c>
      <c r="B172" s="24" t="s">
        <v>718</v>
      </c>
      <c r="C172" s="63" t="s">
        <v>16</v>
      </c>
      <c r="D172" s="40">
        <v>1.4</v>
      </c>
      <c r="E172" s="108"/>
      <c r="F172" s="38" t="str">
        <f>IF(OR(OR(E172=0,E172=" "),OR(D172=0,D172=" "))," ",D172*E172)</f>
        <v xml:space="preserve"> </v>
      </c>
    </row>
    <row r="173" spans="1:6" s="26" customFormat="1" ht="11.25">
      <c r="A173" s="64" t="s">
        <v>42</v>
      </c>
      <c r="B173" s="24" t="s">
        <v>719</v>
      </c>
      <c r="C173" s="63" t="s">
        <v>16</v>
      </c>
      <c r="D173" s="40">
        <v>1.1000000000000001</v>
      </c>
      <c r="E173" s="108"/>
      <c r="F173" s="38" t="str">
        <f>IF(OR(OR(E173=0,E173=" "),OR(D173=0,D173=" "))," ",D173*E173)</f>
        <v xml:space="preserve"> </v>
      </c>
    </row>
    <row r="174" spans="1:6" s="39" customFormat="1" ht="11.25">
      <c r="A174" s="64"/>
      <c r="B174" s="46"/>
      <c r="C174" s="401"/>
      <c r="D174" s="346"/>
      <c r="E174" s="312"/>
      <c r="F174" s="402"/>
    </row>
    <row r="175" spans="1:6" s="1" customFormat="1" ht="36">
      <c r="A175" s="388">
        <f>COUNT($A$1:A174)+1</f>
        <v>8</v>
      </c>
      <c r="B175" s="336" t="s">
        <v>595</v>
      </c>
      <c r="C175" s="327"/>
      <c r="D175" s="354"/>
      <c r="E175" s="380"/>
      <c r="F175" s="398"/>
    </row>
    <row r="176" spans="1:6" s="1" customFormat="1" ht="45">
      <c r="A176" s="321"/>
      <c r="B176" s="326" t="s">
        <v>596</v>
      </c>
      <c r="C176" s="327"/>
      <c r="D176" s="354"/>
      <c r="E176" s="380"/>
      <c r="F176" s="398"/>
    </row>
    <row r="177" spans="1:6" s="1" customFormat="1" ht="56.25">
      <c r="A177" s="321"/>
      <c r="B177" s="326" t="s">
        <v>281</v>
      </c>
      <c r="C177" s="327"/>
      <c r="D177" s="354"/>
      <c r="E177" s="380"/>
      <c r="F177" s="398"/>
    </row>
    <row r="178" spans="1:6" s="1" customFormat="1" ht="78.75">
      <c r="A178" s="321"/>
      <c r="B178" s="326" t="s">
        <v>479</v>
      </c>
      <c r="C178" s="327"/>
      <c r="D178" s="354"/>
      <c r="E178" s="380"/>
      <c r="F178" s="398"/>
    </row>
    <row r="179" spans="1:6" s="1" customFormat="1" ht="57" customHeight="1">
      <c r="A179" s="321"/>
      <c r="B179" s="326" t="s">
        <v>613</v>
      </c>
      <c r="C179" s="327"/>
      <c r="D179" s="354"/>
      <c r="E179" s="380"/>
      <c r="F179" s="398"/>
    </row>
    <row r="180" spans="1:6" s="1" customFormat="1" ht="22.5">
      <c r="A180" s="321"/>
      <c r="B180" s="383" t="s">
        <v>616</v>
      </c>
      <c r="C180" s="327"/>
      <c r="D180" s="354"/>
      <c r="E180" s="380"/>
      <c r="F180" s="398"/>
    </row>
    <row r="181" spans="1:6" s="1" customFormat="1" ht="45">
      <c r="A181" s="321"/>
      <c r="B181" s="46" t="s">
        <v>1209</v>
      </c>
      <c r="C181" s="327"/>
      <c r="D181" s="354"/>
      <c r="E181" s="380"/>
      <c r="F181" s="398"/>
    </row>
    <row r="182" spans="1:6" s="1" customFormat="1" ht="56.25">
      <c r="A182" s="321"/>
      <c r="B182" s="46" t="s">
        <v>1210</v>
      </c>
      <c r="C182" s="327"/>
      <c r="D182" s="354"/>
      <c r="E182" s="380"/>
      <c r="F182" s="398"/>
    </row>
    <row r="183" spans="1:6" s="1" customFormat="1" ht="22.5">
      <c r="A183" s="321"/>
      <c r="B183" s="46" t="s">
        <v>615</v>
      </c>
      <c r="C183" s="327"/>
      <c r="D183" s="354"/>
      <c r="E183" s="380"/>
      <c r="F183" s="398"/>
    </row>
    <row r="184" spans="1:6" s="100" customFormat="1" ht="11.25" customHeight="1">
      <c r="A184" s="64" t="s">
        <v>41</v>
      </c>
      <c r="B184" s="73" t="s">
        <v>598</v>
      </c>
      <c r="C184" s="67" t="s">
        <v>14</v>
      </c>
      <c r="D184" s="68">
        <v>325</v>
      </c>
      <c r="E184" s="432"/>
      <c r="F184" s="38">
        <f>E184*D184</f>
        <v>0</v>
      </c>
    </row>
    <row r="185" spans="1:6" s="100" customFormat="1" ht="11.25" customHeight="1">
      <c r="A185" s="64" t="s">
        <v>42</v>
      </c>
      <c r="B185" s="73" t="s">
        <v>599</v>
      </c>
      <c r="C185" s="67" t="s">
        <v>8</v>
      </c>
      <c r="D185" s="68">
        <v>60</v>
      </c>
      <c r="E185" s="432"/>
      <c r="F185" s="38">
        <f>E185*D185</f>
        <v>0</v>
      </c>
    </row>
    <row r="186" spans="1:6" s="100" customFormat="1" ht="11.25" customHeight="1">
      <c r="A186" s="64" t="s">
        <v>40</v>
      </c>
      <c r="B186" s="73" t="s">
        <v>597</v>
      </c>
      <c r="C186" s="67" t="s">
        <v>14</v>
      </c>
      <c r="D186" s="68">
        <v>325</v>
      </c>
      <c r="E186" s="432"/>
      <c r="F186" s="38">
        <f>E186*D186</f>
        <v>0</v>
      </c>
    </row>
    <row r="187" spans="1:6" s="100" customFormat="1" ht="33.75">
      <c r="A187" s="64" t="s">
        <v>43</v>
      </c>
      <c r="B187" s="73" t="s">
        <v>617</v>
      </c>
      <c r="C187" s="67" t="s">
        <v>16</v>
      </c>
      <c r="D187" s="68">
        <v>3</v>
      </c>
      <c r="E187" s="432"/>
      <c r="F187" s="38">
        <f>E187*D187</f>
        <v>0</v>
      </c>
    </row>
    <row r="188" spans="1:6" s="26" customFormat="1" ht="11.25" customHeight="1">
      <c r="A188" s="64"/>
      <c r="B188" s="24"/>
      <c r="C188" s="63"/>
      <c r="D188" s="40"/>
      <c r="E188" s="108"/>
      <c r="F188" s="38"/>
    </row>
    <row r="189" spans="1:6" s="26" customFormat="1" ht="12">
      <c r="A189" s="388">
        <f>COUNT($A$1:A188)+1</f>
        <v>9</v>
      </c>
      <c r="B189" s="336" t="s">
        <v>784</v>
      </c>
      <c r="C189" s="35"/>
      <c r="D189" s="25"/>
      <c r="E189" s="108"/>
      <c r="F189" s="36"/>
    </row>
    <row r="190" spans="1:6" s="26" customFormat="1" ht="22.5">
      <c r="A190" s="321"/>
      <c r="B190" s="326" t="s">
        <v>785</v>
      </c>
      <c r="C190" s="326"/>
      <c r="D190" s="327"/>
      <c r="E190" s="123"/>
      <c r="F190" s="4"/>
    </row>
    <row r="191" spans="1:6" s="47" customFormat="1" ht="33.75">
      <c r="A191" s="388"/>
      <c r="B191" s="387" t="s">
        <v>266</v>
      </c>
      <c r="C191" s="323"/>
      <c r="D191" s="324"/>
      <c r="E191" s="379"/>
      <c r="F191" s="382"/>
    </row>
    <row r="192" spans="1:6" s="39" customFormat="1" ht="22.5">
      <c r="A192" s="403" t="s">
        <v>81</v>
      </c>
      <c r="B192" s="387" t="s">
        <v>267</v>
      </c>
      <c r="C192" s="65"/>
      <c r="D192" s="66"/>
      <c r="E192" s="430"/>
      <c r="F192" s="169"/>
    </row>
    <row r="193" spans="1:6" s="47" customFormat="1" ht="12">
      <c r="A193" s="403" t="s">
        <v>81</v>
      </c>
      <c r="B193" s="387" t="s">
        <v>851</v>
      </c>
      <c r="C193" s="323"/>
      <c r="D193" s="324"/>
      <c r="E193" s="379"/>
      <c r="F193" s="382"/>
    </row>
    <row r="194" spans="1:6" s="47" customFormat="1" ht="12">
      <c r="A194" s="403" t="s">
        <v>81</v>
      </c>
      <c r="B194" s="387" t="s">
        <v>852</v>
      </c>
      <c r="C194" s="323"/>
      <c r="D194" s="324"/>
      <c r="E194" s="379"/>
      <c r="F194" s="382"/>
    </row>
    <row r="195" spans="1:6" s="47" customFormat="1" ht="22.5">
      <c r="A195" s="403"/>
      <c r="B195" s="387" t="s">
        <v>853</v>
      </c>
      <c r="C195" s="323"/>
      <c r="D195" s="324"/>
      <c r="E195" s="379"/>
      <c r="F195" s="382"/>
    </row>
    <row r="196" spans="1:6" s="1" customFormat="1" ht="11.25" customHeight="1">
      <c r="A196" s="64"/>
      <c r="B196" s="24" t="s">
        <v>1010</v>
      </c>
      <c r="C196" s="67" t="s">
        <v>16</v>
      </c>
      <c r="D196" s="68">
        <v>21.7</v>
      </c>
      <c r="E196" s="108"/>
      <c r="F196" s="38">
        <f>E196*D196</f>
        <v>0</v>
      </c>
    </row>
    <row r="197" spans="1:6" s="26" customFormat="1" ht="11.25" customHeight="1">
      <c r="A197" s="64"/>
      <c r="B197" s="24"/>
      <c r="C197" s="63"/>
      <c r="D197" s="40"/>
      <c r="E197" s="108"/>
      <c r="F197" s="38"/>
    </row>
    <row r="198" spans="1:6" s="26" customFormat="1" ht="12">
      <c r="A198" s="388">
        <f>COUNT($A$1:A197)+1</f>
        <v>10</v>
      </c>
      <c r="B198" s="336" t="s">
        <v>1234</v>
      </c>
      <c r="C198" s="35"/>
      <c r="D198" s="25"/>
      <c r="E198" s="108"/>
      <c r="F198" s="36"/>
    </row>
    <row r="199" spans="1:6" s="26" customFormat="1" ht="33.75">
      <c r="A199" s="321"/>
      <c r="B199" s="326" t="s">
        <v>1235</v>
      </c>
      <c r="C199" s="326"/>
      <c r="D199" s="327"/>
      <c r="E199" s="123"/>
      <c r="F199" s="4"/>
    </row>
    <row r="200" spans="1:6" s="47" customFormat="1" ht="22.5">
      <c r="A200" s="403"/>
      <c r="B200" s="387" t="s">
        <v>1236</v>
      </c>
      <c r="C200" s="323"/>
      <c r="D200" s="324"/>
      <c r="E200" s="379"/>
      <c r="F200" s="382"/>
    </row>
    <row r="201" spans="1:6" s="1" customFormat="1" ht="22.5">
      <c r="A201" s="64" t="s">
        <v>41</v>
      </c>
      <c r="B201" s="24" t="s">
        <v>1239</v>
      </c>
      <c r="C201" s="67" t="s">
        <v>14</v>
      </c>
      <c r="D201" s="68">
        <v>50.7</v>
      </c>
      <c r="E201" s="108"/>
      <c r="F201" s="38">
        <f>E201*D201</f>
        <v>0</v>
      </c>
    </row>
    <row r="202" spans="1:6" s="1" customFormat="1" ht="22.5">
      <c r="A202" s="64" t="s">
        <v>42</v>
      </c>
      <c r="B202" s="24" t="s">
        <v>1240</v>
      </c>
      <c r="C202" s="67" t="s">
        <v>14</v>
      </c>
      <c r="D202" s="68">
        <v>23.5</v>
      </c>
      <c r="E202" s="108"/>
      <c r="F202" s="38">
        <f>E202*D202</f>
        <v>0</v>
      </c>
    </row>
    <row r="203" spans="1:6" s="26" customFormat="1" ht="11.25">
      <c r="A203" s="64"/>
      <c r="B203" s="46"/>
      <c r="C203" s="67"/>
      <c r="D203" s="68"/>
      <c r="E203" s="432"/>
      <c r="F203" s="38"/>
    </row>
    <row r="204" spans="1:6" s="47" customFormat="1" ht="12">
      <c r="A204" s="388">
        <f>COUNT($A$1:A203)+1</f>
        <v>11</v>
      </c>
      <c r="B204" s="336" t="s">
        <v>786</v>
      </c>
      <c r="C204" s="323"/>
      <c r="D204" s="324"/>
      <c r="E204" s="379"/>
      <c r="F204" s="382"/>
    </row>
    <row r="205" spans="1:6" s="47" customFormat="1" ht="101.25">
      <c r="A205" s="388"/>
      <c r="B205" s="387" t="s">
        <v>1008</v>
      </c>
      <c r="C205" s="323"/>
      <c r="D205" s="324"/>
      <c r="E205" s="379"/>
      <c r="F205" s="382"/>
    </row>
    <row r="206" spans="1:6" s="47" customFormat="1" ht="22.5">
      <c r="A206" s="388"/>
      <c r="B206" s="387" t="s">
        <v>265</v>
      </c>
      <c r="C206" s="323"/>
      <c r="D206" s="324"/>
      <c r="E206" s="379"/>
      <c r="F206" s="382"/>
    </row>
    <row r="207" spans="1:6" s="47" customFormat="1" ht="56.25">
      <c r="A207" s="388"/>
      <c r="B207" s="387" t="s">
        <v>321</v>
      </c>
      <c r="C207" s="323"/>
      <c r="D207" s="324"/>
      <c r="E207" s="379"/>
      <c r="F207" s="382"/>
    </row>
    <row r="208" spans="1:6" s="47" customFormat="1" ht="12">
      <c r="A208" s="388"/>
      <c r="B208" s="387" t="s">
        <v>322</v>
      </c>
      <c r="C208" s="323"/>
      <c r="D208" s="324"/>
      <c r="E208" s="379"/>
      <c r="F208" s="382"/>
    </row>
    <row r="209" spans="1:6" s="47" customFormat="1" ht="33.75" customHeight="1">
      <c r="A209" s="388"/>
      <c r="B209" s="387" t="s">
        <v>268</v>
      </c>
      <c r="C209" s="323"/>
      <c r="D209" s="324"/>
      <c r="E209" s="379"/>
      <c r="F209" s="382"/>
    </row>
    <row r="210" spans="1:6" s="39" customFormat="1" ht="11.25" customHeight="1">
      <c r="A210" s="121"/>
      <c r="B210" s="387" t="s">
        <v>269</v>
      </c>
      <c r="C210" s="65"/>
      <c r="D210" s="66"/>
      <c r="E210" s="430"/>
      <c r="F210" s="169"/>
    </row>
    <row r="211" spans="1:6" s="100" customFormat="1" ht="11.25" customHeight="1">
      <c r="A211" s="64"/>
      <c r="B211" s="24" t="s">
        <v>1009</v>
      </c>
      <c r="C211" s="404"/>
      <c r="D211" s="405"/>
      <c r="E211" s="434"/>
      <c r="F211" s="406"/>
    </row>
    <row r="212" spans="1:6" s="100" customFormat="1" ht="78.75">
      <c r="A212" s="64"/>
      <c r="B212" s="24" t="s">
        <v>1011</v>
      </c>
      <c r="C212" s="67" t="s">
        <v>16</v>
      </c>
      <c r="D212" s="68">
        <v>38.5</v>
      </c>
      <c r="E212" s="432"/>
      <c r="F212" s="38" t="str">
        <f>IF(OR(OR(E212=0,E212=""),OR(D212=0,D212="")),"",D212*E212)</f>
        <v/>
      </c>
    </row>
    <row r="213" spans="1:6" s="39" customFormat="1" ht="11.25">
      <c r="A213" s="64"/>
      <c r="B213" s="24"/>
      <c r="C213" s="65"/>
      <c r="D213" s="66"/>
      <c r="E213" s="108"/>
      <c r="F213" s="38"/>
    </row>
    <row r="214" spans="1:6" s="26" customFormat="1" ht="24">
      <c r="A214" s="388">
        <f>COUNT($A$1:A213)+1</f>
        <v>12</v>
      </c>
      <c r="B214" s="336" t="s">
        <v>778</v>
      </c>
      <c r="C214" s="35"/>
      <c r="D214" s="25"/>
      <c r="E214" s="108"/>
      <c r="F214" s="36"/>
    </row>
    <row r="215" spans="1:6" s="26" customFormat="1" ht="33.75">
      <c r="A215" s="321"/>
      <c r="B215" s="326" t="s">
        <v>779</v>
      </c>
      <c r="C215" s="326"/>
      <c r="D215" s="327"/>
      <c r="E215" s="123"/>
      <c r="F215" s="4"/>
    </row>
    <row r="216" spans="1:6" s="26" customFormat="1" ht="45">
      <c r="A216" s="321"/>
      <c r="B216" s="326" t="s">
        <v>780</v>
      </c>
      <c r="C216" s="326"/>
      <c r="D216" s="327"/>
      <c r="E216" s="123"/>
      <c r="F216" s="4"/>
    </row>
    <row r="217" spans="1:6" s="26" customFormat="1" ht="33.75">
      <c r="A217" s="321"/>
      <c r="B217" s="326" t="s">
        <v>781</v>
      </c>
      <c r="C217" s="326"/>
      <c r="D217" s="327"/>
      <c r="E217" s="123"/>
      <c r="F217" s="4"/>
    </row>
    <row r="218" spans="1:6" s="26" customFormat="1" ht="33.75">
      <c r="A218" s="321"/>
      <c r="B218" s="326" t="s">
        <v>782</v>
      </c>
      <c r="C218" s="326"/>
      <c r="D218" s="327"/>
      <c r="E218" s="123"/>
      <c r="F218" s="4"/>
    </row>
    <row r="219" spans="1:6" s="26" customFormat="1" ht="22.5">
      <c r="A219" s="64" t="s">
        <v>41</v>
      </c>
      <c r="B219" s="407" t="s">
        <v>1012</v>
      </c>
      <c r="C219" s="67" t="s">
        <v>14</v>
      </c>
      <c r="D219" s="66">
        <v>8</v>
      </c>
      <c r="E219" s="108"/>
      <c r="F219" s="38" t="str">
        <f>IF(OR(OR(E219=0,E219=""),OR(D219=0,D219="")),"",D219*E219)</f>
        <v/>
      </c>
    </row>
    <row r="220" spans="1:6" s="26" customFormat="1" ht="11.25" customHeight="1">
      <c r="A220" s="64" t="s">
        <v>42</v>
      </c>
      <c r="B220" s="407" t="s">
        <v>783</v>
      </c>
      <c r="C220" s="67" t="s">
        <v>13</v>
      </c>
      <c r="D220" s="66">
        <v>20</v>
      </c>
      <c r="E220" s="108"/>
      <c r="F220" s="38" t="str">
        <f>IF(OR(OR(E220=0,E220=""),OR(D220=0,D220="")),"",D220*E220)</f>
        <v/>
      </c>
    </row>
    <row r="221" spans="1:6" s="100" customFormat="1" ht="11.25" customHeight="1">
      <c r="A221" s="64"/>
      <c r="B221" s="73"/>
      <c r="C221" s="67"/>
      <c r="D221" s="68"/>
      <c r="E221" s="432"/>
      <c r="F221" s="38"/>
    </row>
    <row r="222" spans="1:6" s="26" customFormat="1" ht="24">
      <c r="A222" s="388">
        <f>COUNT($A$1:A221)+1</f>
        <v>13</v>
      </c>
      <c r="B222" s="336" t="s">
        <v>284</v>
      </c>
      <c r="C222" s="327"/>
      <c r="D222" s="354"/>
      <c r="E222" s="380"/>
      <c r="F222" s="398"/>
    </row>
    <row r="223" spans="1:6" s="26" customFormat="1" ht="45">
      <c r="A223" s="321"/>
      <c r="B223" s="326" t="s">
        <v>285</v>
      </c>
      <c r="C223" s="327"/>
      <c r="D223" s="354"/>
      <c r="E223" s="380"/>
      <c r="F223" s="398"/>
    </row>
    <row r="224" spans="1:6" s="26" customFormat="1" ht="67.5">
      <c r="A224" s="321"/>
      <c r="B224" s="326" t="s">
        <v>286</v>
      </c>
      <c r="C224" s="327"/>
      <c r="D224" s="354"/>
      <c r="E224" s="380"/>
      <c r="F224" s="398"/>
    </row>
    <row r="225" spans="1:6" s="26" customFormat="1" ht="22.5">
      <c r="A225" s="321"/>
      <c r="B225" s="326" t="s">
        <v>287</v>
      </c>
      <c r="C225" s="327"/>
      <c r="D225" s="354"/>
      <c r="E225" s="380"/>
      <c r="F225" s="398"/>
    </row>
    <row r="226" spans="1:6" s="100" customFormat="1" ht="11.25" customHeight="1">
      <c r="A226" s="325"/>
      <c r="B226" s="383" t="s">
        <v>291</v>
      </c>
      <c r="C226" s="408"/>
      <c r="D226" s="409"/>
      <c r="E226" s="102"/>
      <c r="F226" s="410"/>
    </row>
    <row r="227" spans="1:6" s="26" customFormat="1" ht="22.5">
      <c r="A227" s="346"/>
      <c r="B227" s="103" t="s">
        <v>776</v>
      </c>
      <c r="C227" s="35"/>
      <c r="D227" s="35"/>
      <c r="E227" s="108"/>
      <c r="F227" s="402"/>
    </row>
    <row r="228" spans="1:6" s="26" customFormat="1" ht="11.25">
      <c r="A228" s="64" t="s">
        <v>41</v>
      </c>
      <c r="B228" s="24" t="s">
        <v>777</v>
      </c>
      <c r="C228" s="67" t="s">
        <v>14</v>
      </c>
      <c r="D228" s="66">
        <v>0.75</v>
      </c>
      <c r="E228" s="432"/>
      <c r="F228" s="38" t="str">
        <f>IF(OR(OR(E228=0,E228=""),OR(D228=0,D228="")),"",D228*E228)</f>
        <v/>
      </c>
    </row>
    <row r="229" spans="1:6" s="26" customFormat="1" ht="11.25">
      <c r="A229" s="64" t="s">
        <v>42</v>
      </c>
      <c r="B229" s="24" t="s">
        <v>293</v>
      </c>
      <c r="C229" s="67" t="s">
        <v>8</v>
      </c>
      <c r="D229" s="66">
        <v>3.6</v>
      </c>
      <c r="E229" s="432"/>
      <c r="F229" s="38" t="str">
        <f>IF(OR(OR(E229=0,E229=""),OR(D229=0,D229="")),"",D229*E229)</f>
        <v/>
      </c>
    </row>
    <row r="230" spans="1:6" s="39" customFormat="1" ht="11.25">
      <c r="A230" s="64" t="s">
        <v>40</v>
      </c>
      <c r="B230" s="24" t="s">
        <v>292</v>
      </c>
      <c r="C230" s="65" t="s">
        <v>16</v>
      </c>
      <c r="D230" s="66">
        <v>1.2</v>
      </c>
      <c r="E230" s="430"/>
      <c r="F230" s="38" t="str">
        <f>IF(OR(OR(E230=0,E230=""),OR(D230=0,D230="")),"",D230*E230)</f>
        <v/>
      </c>
    </row>
    <row r="231" spans="1:6" s="39" customFormat="1" ht="11.25">
      <c r="A231" s="121"/>
      <c r="B231" s="387"/>
      <c r="C231" s="65"/>
      <c r="D231" s="66"/>
      <c r="E231" s="430"/>
      <c r="F231" s="169"/>
    </row>
    <row r="232" spans="1:6" s="47" customFormat="1" ht="24">
      <c r="A232" s="388">
        <f>COUNT($A$1:A231)+1</f>
        <v>14</v>
      </c>
      <c r="B232" s="336" t="s">
        <v>1015</v>
      </c>
      <c r="C232" s="323"/>
      <c r="D232" s="324"/>
      <c r="E232" s="379"/>
      <c r="F232" s="382"/>
    </row>
    <row r="233" spans="1:6" s="100" customFormat="1" ht="45">
      <c r="A233" s="325"/>
      <c r="B233" s="383" t="s">
        <v>290</v>
      </c>
      <c r="C233" s="408"/>
      <c r="D233" s="409"/>
      <c r="E233" s="102"/>
      <c r="F233" s="410"/>
    </row>
    <row r="234" spans="1:6" s="100" customFormat="1" ht="55.5" customHeight="1">
      <c r="A234" s="325"/>
      <c r="B234" s="383" t="s">
        <v>469</v>
      </c>
      <c r="C234" s="408"/>
      <c r="D234" s="409"/>
      <c r="E234" s="102"/>
      <c r="F234" s="410"/>
    </row>
    <row r="235" spans="1:6" s="100" customFormat="1" ht="33.75" customHeight="1">
      <c r="A235" s="325"/>
      <c r="B235" s="383" t="s">
        <v>470</v>
      </c>
      <c r="C235" s="408"/>
      <c r="D235" s="409"/>
      <c r="E235" s="102"/>
      <c r="F235" s="410"/>
    </row>
    <row r="236" spans="1:6" s="26" customFormat="1">
      <c r="A236" s="321"/>
      <c r="B236" s="326" t="s">
        <v>471</v>
      </c>
      <c r="C236" s="327"/>
      <c r="D236" s="354"/>
      <c r="E236" s="380"/>
      <c r="F236" s="398"/>
    </row>
    <row r="237" spans="1:6" s="39" customFormat="1" ht="22.5">
      <c r="A237" s="64" t="s">
        <v>41</v>
      </c>
      <c r="B237" s="103" t="s">
        <v>289</v>
      </c>
      <c r="C237" s="65" t="s">
        <v>14</v>
      </c>
      <c r="D237" s="66">
        <v>1980</v>
      </c>
      <c r="E237" s="430"/>
      <c r="F237" s="38" t="str">
        <f>IF(OR(OR(E237=0,E237=""),OR(D237=0,D237="")),"",D237*E237)</f>
        <v/>
      </c>
    </row>
    <row r="238" spans="1:6" s="39" customFormat="1" ht="11.25" customHeight="1">
      <c r="A238" s="64" t="s">
        <v>42</v>
      </c>
      <c r="B238" s="103" t="s">
        <v>1014</v>
      </c>
      <c r="C238" s="65" t="s">
        <v>14</v>
      </c>
      <c r="D238" s="66">
        <v>80.5</v>
      </c>
      <c r="E238" s="430"/>
      <c r="F238" s="38" t="str">
        <f>IF(OR(OR(E238=0,E238=""),OR(D238=0,D238="")),"",D238*E238)</f>
        <v/>
      </c>
    </row>
    <row r="239" spans="1:6" s="39" customFormat="1" ht="11.25" customHeight="1">
      <c r="A239" s="121"/>
      <c r="B239" s="387"/>
      <c r="C239" s="65"/>
      <c r="D239" s="66"/>
      <c r="E239" s="430"/>
      <c r="F239" s="169"/>
    </row>
    <row r="240" spans="1:6" s="47" customFormat="1" ht="12">
      <c r="A240" s="388">
        <f>COUNT($A$1:A239)+1</f>
        <v>15</v>
      </c>
      <c r="B240" s="336" t="s">
        <v>1013</v>
      </c>
      <c r="C240" s="323"/>
      <c r="D240" s="324"/>
      <c r="E240" s="379"/>
      <c r="F240" s="382"/>
    </row>
    <row r="241" spans="1:6" s="100" customFormat="1" ht="67.5">
      <c r="A241" s="325"/>
      <c r="B241" s="383" t="s">
        <v>473</v>
      </c>
      <c r="C241" s="408"/>
      <c r="D241" s="409"/>
      <c r="E241" s="102"/>
      <c r="F241" s="410"/>
    </row>
    <row r="242" spans="1:6" s="100" customFormat="1" ht="22.5">
      <c r="A242" s="325"/>
      <c r="B242" s="383" t="s">
        <v>474</v>
      </c>
      <c r="C242" s="408"/>
      <c r="D242" s="409"/>
      <c r="E242" s="102"/>
      <c r="F242" s="410"/>
    </row>
    <row r="243" spans="1:6" s="100" customFormat="1" ht="45">
      <c r="A243" s="325"/>
      <c r="B243" s="383" t="s">
        <v>288</v>
      </c>
      <c r="C243" s="408"/>
      <c r="D243" s="409"/>
      <c r="E243" s="102"/>
      <c r="F243" s="410"/>
    </row>
    <row r="244" spans="1:6" s="26" customFormat="1">
      <c r="A244" s="321"/>
      <c r="B244" s="326" t="s">
        <v>471</v>
      </c>
      <c r="C244" s="327"/>
      <c r="D244" s="354"/>
      <c r="E244" s="380"/>
      <c r="F244" s="398"/>
    </row>
    <row r="245" spans="1:6" s="39" customFormat="1" ht="33.75">
      <c r="A245" s="64" t="s">
        <v>41</v>
      </c>
      <c r="B245" s="103" t="s">
        <v>472</v>
      </c>
      <c r="C245" s="65" t="s">
        <v>14</v>
      </c>
      <c r="D245" s="66">
        <v>720</v>
      </c>
      <c r="E245" s="430"/>
      <c r="F245" s="38" t="str">
        <f t="shared" ref="F245:F278" si="3">IF(OR(OR(E245=0,E245=""),OR(D245=0,D245="")),"",D245*E245)</f>
        <v/>
      </c>
    </row>
    <row r="246" spans="1:6" s="39" customFormat="1" ht="22.5">
      <c r="A246" s="64" t="s">
        <v>42</v>
      </c>
      <c r="B246" s="103" t="s">
        <v>475</v>
      </c>
      <c r="C246" s="65" t="s">
        <v>14</v>
      </c>
      <c r="D246" s="66">
        <v>25.8</v>
      </c>
      <c r="E246" s="430"/>
      <c r="F246" s="38" t="str">
        <f t="shared" si="3"/>
        <v/>
      </c>
    </row>
    <row r="247" spans="1:6" s="39" customFormat="1" ht="33.75">
      <c r="A247" s="64" t="s">
        <v>40</v>
      </c>
      <c r="B247" s="103" t="s">
        <v>1016</v>
      </c>
      <c r="C247" s="65" t="s">
        <v>14</v>
      </c>
      <c r="D247" s="66">
        <v>78</v>
      </c>
      <c r="E247" s="430"/>
      <c r="F247" s="38" t="str">
        <f t="shared" si="3"/>
        <v/>
      </c>
    </row>
    <row r="248" spans="1:6" s="39" customFormat="1" ht="11.25">
      <c r="A248" s="121"/>
      <c r="B248" s="387"/>
      <c r="C248" s="65"/>
      <c r="D248" s="66"/>
      <c r="E248" s="430"/>
      <c r="F248" s="38" t="str">
        <f t="shared" si="3"/>
        <v/>
      </c>
    </row>
    <row r="249" spans="1:6" s="47" customFormat="1" ht="24">
      <c r="A249" s="388">
        <f>COUNT($A$1:A248)+1</f>
        <v>16</v>
      </c>
      <c r="B249" s="336" t="s">
        <v>580</v>
      </c>
      <c r="C249" s="323"/>
      <c r="D249" s="324"/>
      <c r="E249" s="379"/>
      <c r="F249" s="38" t="str">
        <f t="shared" si="3"/>
        <v/>
      </c>
    </row>
    <row r="250" spans="1:6" s="413" customFormat="1" ht="67.5">
      <c r="A250" s="121"/>
      <c r="B250" s="387" t="s">
        <v>581</v>
      </c>
      <c r="C250" s="411"/>
      <c r="D250" s="412"/>
      <c r="E250" s="435"/>
      <c r="F250" s="38" t="str">
        <f t="shared" si="3"/>
        <v/>
      </c>
    </row>
    <row r="251" spans="1:6" s="100" customFormat="1" ht="33.75">
      <c r="A251" s="325"/>
      <c r="B251" s="383" t="s">
        <v>582</v>
      </c>
      <c r="C251" s="408"/>
      <c r="D251" s="409"/>
      <c r="E251" s="102"/>
      <c r="F251" s="38" t="str">
        <f t="shared" si="3"/>
        <v/>
      </c>
    </row>
    <row r="252" spans="1:6" s="100" customFormat="1" ht="45">
      <c r="A252" s="325"/>
      <c r="B252" s="383" t="s">
        <v>583</v>
      </c>
      <c r="C252" s="408"/>
      <c r="D252" s="409"/>
      <c r="E252" s="102"/>
      <c r="F252" s="38" t="str">
        <f t="shared" si="3"/>
        <v/>
      </c>
    </row>
    <row r="253" spans="1:6" s="100" customFormat="1" ht="22.5">
      <c r="A253" s="325"/>
      <c r="B253" s="383" t="s">
        <v>584</v>
      </c>
      <c r="C253" s="408"/>
      <c r="D253" s="409"/>
      <c r="E253" s="102"/>
      <c r="F253" s="38" t="str">
        <f t="shared" si="3"/>
        <v/>
      </c>
    </row>
    <row r="254" spans="1:6" s="39" customFormat="1" ht="11.25">
      <c r="A254" s="64"/>
      <c r="B254" s="170" t="s">
        <v>585</v>
      </c>
      <c r="C254" s="65"/>
      <c r="D254" s="66"/>
      <c r="E254" s="430"/>
      <c r="F254" s="38" t="str">
        <f t="shared" si="3"/>
        <v/>
      </c>
    </row>
    <row r="255" spans="1:6" s="39" customFormat="1" ht="22.5">
      <c r="A255" s="64" t="s">
        <v>41</v>
      </c>
      <c r="B255" s="73" t="s">
        <v>586</v>
      </c>
      <c r="C255" s="65" t="s">
        <v>14</v>
      </c>
      <c r="D255" s="66">
        <v>57.5</v>
      </c>
      <c r="E255" s="430"/>
      <c r="F255" s="38" t="str">
        <f t="shared" si="3"/>
        <v/>
      </c>
    </row>
    <row r="256" spans="1:6" s="39" customFormat="1" ht="11.25">
      <c r="A256" s="64" t="s">
        <v>42</v>
      </c>
      <c r="B256" s="73" t="s">
        <v>587</v>
      </c>
      <c r="C256" s="65" t="s">
        <v>14</v>
      </c>
      <c r="D256" s="66">
        <v>65</v>
      </c>
      <c r="E256" s="430"/>
      <c r="F256" s="38" t="str">
        <f t="shared" si="3"/>
        <v/>
      </c>
    </row>
    <row r="257" spans="1:6" s="39" customFormat="1" ht="11.25">
      <c r="A257" s="64" t="s">
        <v>40</v>
      </c>
      <c r="B257" s="73" t="s">
        <v>588</v>
      </c>
      <c r="C257" s="65" t="s">
        <v>14</v>
      </c>
      <c r="D257" s="66">
        <v>637.5</v>
      </c>
      <c r="E257" s="430"/>
      <c r="F257" s="38" t="str">
        <f t="shared" si="3"/>
        <v/>
      </c>
    </row>
    <row r="258" spans="1:6" s="39" customFormat="1" ht="11.25">
      <c r="A258" s="64"/>
      <c r="B258" s="73"/>
      <c r="C258" s="65"/>
      <c r="D258" s="66"/>
      <c r="E258" s="430"/>
      <c r="F258" s="38" t="str">
        <f t="shared" si="3"/>
        <v/>
      </c>
    </row>
    <row r="259" spans="1:6" s="47" customFormat="1" ht="36">
      <c r="A259" s="414">
        <f>COUNT($A$1:A258)+1</f>
        <v>17</v>
      </c>
      <c r="B259" s="365" t="s">
        <v>592</v>
      </c>
      <c r="C259" s="415"/>
      <c r="D259" s="416"/>
      <c r="E259" s="436"/>
      <c r="F259" s="417" t="str">
        <f t="shared" si="3"/>
        <v/>
      </c>
    </row>
    <row r="260" spans="1:6" s="413" customFormat="1" ht="33.75">
      <c r="A260" s="418"/>
      <c r="B260" s="419" t="s">
        <v>589</v>
      </c>
      <c r="C260" s="420"/>
      <c r="D260" s="421"/>
      <c r="E260" s="437"/>
      <c r="F260" s="417" t="str">
        <f t="shared" si="3"/>
        <v/>
      </c>
    </row>
    <row r="261" spans="1:6" s="100" customFormat="1" ht="33.75">
      <c r="A261" s="325"/>
      <c r="B261" s="383" t="s">
        <v>582</v>
      </c>
      <c r="C261" s="408"/>
      <c r="D261" s="409"/>
      <c r="E261" s="102"/>
      <c r="F261" s="417" t="str">
        <f t="shared" si="3"/>
        <v/>
      </c>
    </row>
    <row r="262" spans="1:6" s="100" customFormat="1" ht="45">
      <c r="A262" s="325"/>
      <c r="B262" s="383" t="s">
        <v>583</v>
      </c>
      <c r="C262" s="408"/>
      <c r="D262" s="409"/>
      <c r="E262" s="102"/>
      <c r="F262" s="417" t="str">
        <f t="shared" si="3"/>
        <v/>
      </c>
    </row>
    <row r="263" spans="1:6" s="100" customFormat="1" ht="67.5">
      <c r="A263" s="325"/>
      <c r="B263" s="383" t="s">
        <v>590</v>
      </c>
      <c r="C263" s="408"/>
      <c r="D263" s="409"/>
      <c r="E263" s="102"/>
      <c r="F263" s="417" t="str">
        <f t="shared" si="3"/>
        <v/>
      </c>
    </row>
    <row r="264" spans="1:6" s="39" customFormat="1" ht="11.25">
      <c r="A264" s="369"/>
      <c r="B264" s="396" t="s">
        <v>591</v>
      </c>
      <c r="C264" s="422"/>
      <c r="D264" s="423"/>
      <c r="E264" s="438"/>
      <c r="F264" s="417" t="str">
        <f t="shared" si="3"/>
        <v/>
      </c>
    </row>
    <row r="265" spans="1:6" s="39" customFormat="1" ht="11.25">
      <c r="A265" s="369"/>
      <c r="B265" s="396" t="s">
        <v>593</v>
      </c>
      <c r="C265" s="422"/>
      <c r="D265" s="423"/>
      <c r="E265" s="438"/>
      <c r="F265" s="417" t="str">
        <f t="shared" si="3"/>
        <v/>
      </c>
    </row>
    <row r="266" spans="1:6" s="39" customFormat="1" ht="22.5">
      <c r="A266" s="369" t="s">
        <v>41</v>
      </c>
      <c r="B266" s="127" t="s">
        <v>1037</v>
      </c>
      <c r="C266" s="422" t="s">
        <v>8</v>
      </c>
      <c r="D266" s="423">
        <v>80.7</v>
      </c>
      <c r="E266" s="438"/>
      <c r="F266" s="417" t="str">
        <f t="shared" si="3"/>
        <v/>
      </c>
    </row>
    <row r="267" spans="1:6" s="39" customFormat="1" ht="22.5">
      <c r="A267" s="369" t="s">
        <v>42</v>
      </c>
      <c r="B267" s="407" t="s">
        <v>594</v>
      </c>
      <c r="C267" s="422" t="s">
        <v>8</v>
      </c>
      <c r="D267" s="423">
        <v>80.7</v>
      </c>
      <c r="E267" s="438"/>
      <c r="F267" s="417" t="str">
        <f t="shared" si="3"/>
        <v/>
      </c>
    </row>
    <row r="268" spans="1:6" s="39" customFormat="1" ht="45">
      <c r="A268" s="369" t="s">
        <v>40</v>
      </c>
      <c r="B268" s="127" t="s">
        <v>1017</v>
      </c>
      <c r="C268" s="422" t="s">
        <v>8</v>
      </c>
      <c r="D268" s="423">
        <v>6</v>
      </c>
      <c r="E268" s="438"/>
      <c r="F268" s="417" t="str">
        <f t="shared" si="3"/>
        <v/>
      </c>
    </row>
    <row r="269" spans="1:6" s="39" customFormat="1" ht="45">
      <c r="A269" s="369" t="s">
        <v>43</v>
      </c>
      <c r="B269" s="127" t="s">
        <v>1018</v>
      </c>
      <c r="C269" s="422" t="s">
        <v>8</v>
      </c>
      <c r="D269" s="423">
        <v>11</v>
      </c>
      <c r="E269" s="438"/>
      <c r="F269" s="417" t="str">
        <f t="shared" si="3"/>
        <v/>
      </c>
    </row>
    <row r="270" spans="1:6" s="39" customFormat="1" ht="22.5">
      <c r="A270" s="369" t="s">
        <v>44</v>
      </c>
      <c r="B270" s="407" t="s">
        <v>1019</v>
      </c>
      <c r="C270" s="422" t="s">
        <v>8</v>
      </c>
      <c r="D270" s="423">
        <v>14.75</v>
      </c>
      <c r="E270" s="438"/>
      <c r="F270" s="417" t="str">
        <f t="shared" si="3"/>
        <v/>
      </c>
    </row>
    <row r="271" spans="1:6" s="39" customFormat="1" ht="22.5">
      <c r="A271" s="369" t="s">
        <v>47</v>
      </c>
      <c r="B271" s="127" t="s">
        <v>1020</v>
      </c>
      <c r="C271" s="422" t="s">
        <v>8</v>
      </c>
      <c r="D271" s="423">
        <v>80.7</v>
      </c>
      <c r="E271" s="438"/>
      <c r="F271" s="417" t="str">
        <f t="shared" si="3"/>
        <v/>
      </c>
    </row>
    <row r="272" spans="1:6" s="39" customFormat="1" ht="22.5">
      <c r="A272" s="369" t="s">
        <v>45</v>
      </c>
      <c r="B272" s="407" t="s">
        <v>1021</v>
      </c>
      <c r="C272" s="422" t="s">
        <v>8</v>
      </c>
      <c r="D272" s="423">
        <v>78</v>
      </c>
      <c r="E272" s="438"/>
      <c r="F272" s="417" t="str">
        <f t="shared" si="3"/>
        <v/>
      </c>
    </row>
    <row r="273" spans="1:7" s="39" customFormat="1" ht="11.25">
      <c r="A273" s="369" t="s">
        <v>49</v>
      </c>
      <c r="B273" s="407" t="s">
        <v>1022</v>
      </c>
      <c r="C273" s="422" t="s">
        <v>8</v>
      </c>
      <c r="D273" s="423">
        <v>78</v>
      </c>
      <c r="E273" s="438"/>
      <c r="F273" s="417" t="str">
        <f t="shared" si="3"/>
        <v/>
      </c>
    </row>
    <row r="274" spans="1:7" s="39" customFormat="1">
      <c r="A274" s="342"/>
      <c r="B274" s="375"/>
      <c r="C274" s="124"/>
      <c r="D274" s="359"/>
      <c r="E274" s="430"/>
      <c r="F274" s="38" t="str">
        <f t="shared" si="3"/>
        <v/>
      </c>
    </row>
    <row r="275" spans="1:7" s="47" customFormat="1" ht="24">
      <c r="A275" s="414">
        <f>COUNT($A$1:A274)+1</f>
        <v>18</v>
      </c>
      <c r="B275" s="365" t="s">
        <v>1024</v>
      </c>
      <c r="C275" s="415"/>
      <c r="D275" s="416"/>
      <c r="E275" s="436"/>
      <c r="F275" s="417" t="str">
        <f t="shared" si="3"/>
        <v/>
      </c>
    </row>
    <row r="276" spans="1:7" s="413" customFormat="1" ht="33.75">
      <c r="A276" s="418"/>
      <c r="B276" s="419" t="s">
        <v>589</v>
      </c>
      <c r="C276" s="420"/>
      <c r="D276" s="421"/>
      <c r="E276" s="437"/>
      <c r="F276" s="417" t="str">
        <f t="shared" si="3"/>
        <v/>
      </c>
    </row>
    <row r="277" spans="1:7" s="100" customFormat="1" ht="33.75">
      <c r="A277" s="325"/>
      <c r="B277" s="383" t="s">
        <v>582</v>
      </c>
      <c r="C277" s="408"/>
      <c r="D277" s="409"/>
      <c r="E277" s="102"/>
      <c r="F277" s="417" t="str">
        <f t="shared" si="3"/>
        <v/>
      </c>
    </row>
    <row r="278" spans="1:7" s="100" customFormat="1" ht="78.75">
      <c r="A278" s="325"/>
      <c r="B278" s="383" t="s">
        <v>1025</v>
      </c>
      <c r="C278" s="408"/>
      <c r="D278" s="409"/>
      <c r="E278" s="102"/>
      <c r="F278" s="417" t="str">
        <f t="shared" si="3"/>
        <v/>
      </c>
    </row>
    <row r="279" spans="1:7" s="100" customFormat="1" ht="33.75">
      <c r="A279" s="325"/>
      <c r="B279" s="383" t="s">
        <v>2431</v>
      </c>
      <c r="C279" s="408"/>
      <c r="D279" s="409"/>
      <c r="E279" s="102"/>
      <c r="F279" s="417"/>
    </row>
    <row r="280" spans="1:7" s="39" customFormat="1" ht="33.75">
      <c r="A280" s="369" t="s">
        <v>41</v>
      </c>
      <c r="B280" s="407" t="s">
        <v>2460</v>
      </c>
      <c r="C280" s="422" t="s">
        <v>8</v>
      </c>
      <c r="D280" s="423">
        <v>47.8</v>
      </c>
      <c r="E280" s="438"/>
      <c r="F280" s="417" t="str">
        <f t="shared" ref="F280" si="4">IF(OR(OR(E280=0,E280=""),OR(D280=0,D280="")),"",D280*E280)</f>
        <v/>
      </c>
      <c r="G280" s="1130"/>
    </row>
    <row r="281" spans="1:7" s="39" customFormat="1" ht="45">
      <c r="A281" s="369" t="s">
        <v>42</v>
      </c>
      <c r="B281" s="407" t="s">
        <v>1034</v>
      </c>
      <c r="C281" s="422" t="s">
        <v>8</v>
      </c>
      <c r="D281" s="423">
        <v>65</v>
      </c>
      <c r="E281" s="438"/>
      <c r="F281" s="417" t="str">
        <f>IF(OR(OR(E281=0,E281=""),OR(D281=0,D281="")),"",D281*E281)</f>
        <v/>
      </c>
      <c r="G281" s="1130"/>
    </row>
    <row r="282" spans="1:7" s="39" customFormat="1" ht="33.75">
      <c r="A282" s="369" t="s">
        <v>40</v>
      </c>
      <c r="B282" s="407" t="s">
        <v>1035</v>
      </c>
      <c r="C282" s="422" t="s">
        <v>8</v>
      </c>
      <c r="D282" s="423">
        <v>47.8</v>
      </c>
      <c r="E282" s="438"/>
      <c r="F282" s="417" t="str">
        <f t="shared" ref="F282" si="5">IF(OR(OR(E282=0,E282=""),OR(D282=0,D282="")),"",D282*E282)</f>
        <v/>
      </c>
      <c r="G282" s="1130"/>
    </row>
    <row r="283" spans="1:7" s="39" customFormat="1" ht="33.75">
      <c r="A283" s="369" t="s">
        <v>43</v>
      </c>
      <c r="B283" s="407" t="s">
        <v>1036</v>
      </c>
      <c r="C283" s="422" t="s">
        <v>8</v>
      </c>
      <c r="D283" s="423">
        <v>74</v>
      </c>
      <c r="E283" s="438"/>
      <c r="F283" s="417" t="str">
        <f t="shared" ref="F283" si="6">IF(OR(OR(E283=0,E283=""),OR(D283=0,D283="")),"",D283*E283)</f>
        <v/>
      </c>
      <c r="G283" s="1130"/>
    </row>
    <row r="284" spans="1:7" s="39" customFormat="1" ht="11.25">
      <c r="A284" s="369" t="s">
        <v>44</v>
      </c>
      <c r="B284" s="407" t="s">
        <v>1026</v>
      </c>
      <c r="C284" s="422" t="s">
        <v>8</v>
      </c>
      <c r="D284" s="423">
        <v>74</v>
      </c>
      <c r="E284" s="438"/>
      <c r="F284" s="417" t="str">
        <f>IF(OR(OR(E284=0,E284=""),OR(D284=0,D284="")),"",D284*E284)</f>
        <v/>
      </c>
      <c r="G284" s="1130"/>
    </row>
    <row r="285" spans="1:7" s="39" customFormat="1" ht="11.25">
      <c r="A285" s="64"/>
      <c r="B285" s="424"/>
      <c r="C285" s="65"/>
      <c r="D285" s="66"/>
      <c r="E285" s="430"/>
      <c r="F285" s="38" t="str">
        <f>IF(OR(OR(E285=0,E285=""),OR(D285=0,D285="")),"",D285*E285)</f>
        <v/>
      </c>
      <c r="G285" s="1130"/>
    </row>
    <row r="286" spans="1:7" s="47" customFormat="1" ht="12">
      <c r="A286" s="388">
        <f>COUNT($A$1:A285)+1</f>
        <v>19</v>
      </c>
      <c r="B286" s="336" t="s">
        <v>1027</v>
      </c>
      <c r="C286" s="323"/>
      <c r="D286" s="324"/>
      <c r="E286" s="379"/>
      <c r="F286" s="38" t="str">
        <f>IF(OR(OR(E286=0,E286=""),OR(D286=0,D286="")),"",D286*E286)</f>
        <v/>
      </c>
    </row>
    <row r="287" spans="1:7" s="39" customFormat="1" ht="33.75">
      <c r="B287" s="387" t="s">
        <v>1028</v>
      </c>
      <c r="C287" s="65"/>
      <c r="D287" s="66"/>
      <c r="E287" s="430"/>
      <c r="F287" s="38" t="str">
        <f>IF(OR(OR(E287=0,E287=""),OR(D287=0,D287="")),"",D287*E287)</f>
        <v/>
      </c>
      <c r="G287" s="1131"/>
    </row>
    <row r="288" spans="1:7" s="39" customFormat="1" ht="45">
      <c r="B288" s="387" t="s">
        <v>2437</v>
      </c>
      <c r="C288" s="65"/>
      <c r="D288" s="66"/>
      <c r="E288" s="430"/>
      <c r="F288" s="38" t="str">
        <f>IF(OR(OR(E288=0,E288=""),OR(D288=0,D288="")),"",D288*E288)</f>
        <v/>
      </c>
      <c r="G288" s="1131"/>
    </row>
    <row r="289" spans="1:7" s="39" customFormat="1" ht="45">
      <c r="B289" s="387" t="s">
        <v>1029</v>
      </c>
      <c r="C289" s="65"/>
      <c r="D289" s="66"/>
      <c r="E289" s="430"/>
      <c r="F289" s="38"/>
      <c r="G289" s="1131"/>
    </row>
    <row r="290" spans="1:7" s="39" customFormat="1" ht="67.5">
      <c r="B290" s="387" t="s">
        <v>2441</v>
      </c>
      <c r="C290" s="65"/>
      <c r="D290" s="66"/>
      <c r="E290" s="430"/>
      <c r="F290" s="38"/>
      <c r="G290" s="1131"/>
    </row>
    <row r="291" spans="1:7" s="39" customFormat="1" ht="11.25">
      <c r="A291" s="64"/>
      <c r="B291" s="170" t="s">
        <v>591</v>
      </c>
      <c r="C291" s="65"/>
      <c r="D291" s="66"/>
      <c r="E291" s="430"/>
      <c r="F291" s="38" t="str">
        <f t="shared" ref="F291:F305" si="7">IF(OR(OR(E291=0,E291=""),OR(D291=0,D291="")),"",D291*E291)</f>
        <v/>
      </c>
      <c r="G291" s="1131"/>
    </row>
    <row r="292" spans="1:7" s="39" customFormat="1" ht="11.25">
      <c r="A292" s="64"/>
      <c r="B292" s="170" t="s">
        <v>593</v>
      </c>
      <c r="C292" s="65"/>
      <c r="D292" s="66"/>
      <c r="E292" s="430"/>
      <c r="F292" s="38" t="str">
        <f t="shared" si="7"/>
        <v/>
      </c>
      <c r="G292" s="1131"/>
    </row>
    <row r="293" spans="1:7" s="39" customFormat="1" ht="22.5">
      <c r="A293" s="64" t="s">
        <v>41</v>
      </c>
      <c r="B293" s="24" t="s">
        <v>2432</v>
      </c>
      <c r="C293" s="65" t="s">
        <v>12</v>
      </c>
      <c r="D293" s="66">
        <v>1</v>
      </c>
      <c r="E293" s="430"/>
      <c r="F293" s="38" t="str">
        <f t="shared" si="7"/>
        <v/>
      </c>
      <c r="G293" s="1131"/>
    </row>
    <row r="294" spans="1:7" s="39" customFormat="1" ht="22.5">
      <c r="A294" s="64" t="s">
        <v>42</v>
      </c>
      <c r="B294" s="73" t="s">
        <v>2433</v>
      </c>
      <c r="C294" s="65" t="s">
        <v>12</v>
      </c>
      <c r="D294" s="66">
        <v>1</v>
      </c>
      <c r="E294" s="430"/>
      <c r="F294" s="38" t="str">
        <f t="shared" si="7"/>
        <v/>
      </c>
      <c r="G294" s="1131"/>
    </row>
    <row r="295" spans="1:7" s="39" customFormat="1" ht="45">
      <c r="A295" s="64" t="s">
        <v>40</v>
      </c>
      <c r="B295" s="24" t="s">
        <v>2434</v>
      </c>
      <c r="C295" s="65" t="s">
        <v>12</v>
      </c>
      <c r="D295" s="66">
        <v>1</v>
      </c>
      <c r="E295" s="430"/>
      <c r="F295" s="38" t="str">
        <f t="shared" si="7"/>
        <v/>
      </c>
      <c r="G295" s="1131"/>
    </row>
    <row r="296" spans="1:7" s="39" customFormat="1" ht="33.75">
      <c r="A296" s="64" t="s">
        <v>43</v>
      </c>
      <c r="B296" s="24" t="s">
        <v>2435</v>
      </c>
      <c r="C296" s="65" t="s">
        <v>12</v>
      </c>
      <c r="D296" s="66">
        <v>1</v>
      </c>
      <c r="E296" s="430"/>
      <c r="F296" s="38" t="str">
        <f t="shared" si="7"/>
        <v/>
      </c>
      <c r="G296" s="1131"/>
    </row>
    <row r="297" spans="1:7" s="39" customFormat="1" ht="22.5">
      <c r="A297" s="64" t="s">
        <v>44</v>
      </c>
      <c r="B297" s="24" t="s">
        <v>2436</v>
      </c>
      <c r="C297" s="65" t="s">
        <v>12</v>
      </c>
      <c r="D297" s="66">
        <v>1</v>
      </c>
      <c r="E297" s="430"/>
      <c r="F297" s="38" t="str">
        <f t="shared" si="7"/>
        <v/>
      </c>
      <c r="G297" s="1131"/>
    </row>
    <row r="298" spans="1:7" s="39" customFormat="1" ht="3" customHeight="1">
      <c r="A298" s="64"/>
      <c r="B298" s="73"/>
      <c r="C298" s="65"/>
      <c r="D298" s="66"/>
      <c r="E298" s="430"/>
      <c r="F298" s="38"/>
    </row>
    <row r="299" spans="1:7" s="39" customFormat="1" ht="11.25">
      <c r="A299" s="64"/>
      <c r="B299" s="170" t="s">
        <v>1033</v>
      </c>
      <c r="C299" s="65"/>
      <c r="D299" s="66"/>
      <c r="E299" s="430"/>
      <c r="F299" s="38" t="str">
        <f t="shared" ref="F299" si="8">IF(OR(OR(E299=0,E299=""),OR(D299=0,D299="")),"",D299*E299)</f>
        <v/>
      </c>
    </row>
    <row r="300" spans="1:7" s="39" customFormat="1" ht="33.75">
      <c r="A300" s="64" t="s">
        <v>47</v>
      </c>
      <c r="B300" s="73" t="s">
        <v>2461</v>
      </c>
      <c r="C300" s="65" t="s">
        <v>13</v>
      </c>
      <c r="D300" s="66">
        <v>12</v>
      </c>
      <c r="E300" s="430"/>
      <c r="F300" s="38" t="str">
        <f t="shared" si="7"/>
        <v/>
      </c>
    </row>
    <row r="301" spans="1:7" s="39" customFormat="1" ht="45">
      <c r="A301" s="64" t="s">
        <v>45</v>
      </c>
      <c r="B301" s="73" t="s">
        <v>2438</v>
      </c>
      <c r="C301" s="65" t="s">
        <v>13</v>
      </c>
      <c r="D301" s="66">
        <v>12</v>
      </c>
      <c r="E301" s="430"/>
      <c r="F301" s="38" t="str">
        <f t="shared" si="7"/>
        <v/>
      </c>
    </row>
    <row r="302" spans="1:7" s="39" customFormat="1" ht="33.75">
      <c r="A302" s="64" t="s">
        <v>49</v>
      </c>
      <c r="B302" s="73" t="s">
        <v>2439</v>
      </c>
      <c r="C302" s="65" t="s">
        <v>13</v>
      </c>
      <c r="D302" s="66">
        <v>12</v>
      </c>
      <c r="E302" s="430"/>
      <c r="F302" s="38" t="str">
        <f t="shared" si="7"/>
        <v/>
      </c>
    </row>
    <row r="303" spans="1:7" s="39" customFormat="1" ht="33.75">
      <c r="A303" s="64" t="s">
        <v>28</v>
      </c>
      <c r="B303" s="73" t="s">
        <v>2440</v>
      </c>
      <c r="C303" s="65" t="s">
        <v>13</v>
      </c>
      <c r="D303" s="66">
        <v>12</v>
      </c>
      <c r="E303" s="430"/>
      <c r="F303" s="38" t="str">
        <f t="shared" si="7"/>
        <v/>
      </c>
    </row>
    <row r="304" spans="1:7" s="39" customFormat="1" ht="11.25">
      <c r="A304" s="64" t="s">
        <v>50</v>
      </c>
      <c r="B304" s="73" t="s">
        <v>1026</v>
      </c>
      <c r="C304" s="65" t="s">
        <v>13</v>
      </c>
      <c r="D304" s="66">
        <v>12</v>
      </c>
      <c r="E304" s="430"/>
      <c r="F304" s="38" t="str">
        <f t="shared" si="7"/>
        <v/>
      </c>
    </row>
    <row r="305" spans="1:6" s="39" customFormat="1" ht="22.5">
      <c r="A305" s="64" t="s">
        <v>9</v>
      </c>
      <c r="B305" s="73" t="s">
        <v>2442</v>
      </c>
      <c r="C305" s="65" t="s">
        <v>13</v>
      </c>
      <c r="D305" s="66">
        <v>12</v>
      </c>
      <c r="E305" s="430"/>
      <c r="F305" s="38" t="str">
        <f t="shared" si="7"/>
        <v/>
      </c>
    </row>
    <row r="306" spans="1:6" s="39" customFormat="1" ht="33.75">
      <c r="A306" s="64" t="s">
        <v>46</v>
      </c>
      <c r="B306" s="73" t="s">
        <v>2443</v>
      </c>
      <c r="C306" s="65" t="s">
        <v>12</v>
      </c>
      <c r="D306" s="66">
        <v>1</v>
      </c>
      <c r="E306" s="430"/>
      <c r="F306" s="38" t="str">
        <f t="shared" ref="F306" si="9">IF(OR(OR(E306=0,E306=""),OR(D306=0,D306="")),"",D306*E306)</f>
        <v/>
      </c>
    </row>
    <row r="307" spans="1:6" s="39" customFormat="1" ht="11.25">
      <c r="A307" s="64"/>
      <c r="B307" s="372"/>
      <c r="C307" s="65"/>
      <c r="D307" s="66"/>
      <c r="E307" s="430"/>
      <c r="F307" s="38"/>
    </row>
    <row r="308" spans="1:6" s="47" customFormat="1" ht="12">
      <c r="A308" s="388">
        <f>COUNT($A$1:A307)+1</f>
        <v>20</v>
      </c>
      <c r="B308" s="336" t="s">
        <v>294</v>
      </c>
      <c r="C308" s="323"/>
      <c r="D308" s="324"/>
      <c r="E308" s="379"/>
      <c r="F308" s="382"/>
    </row>
    <row r="309" spans="1:6" s="39" customFormat="1" ht="33.75">
      <c r="B309" s="387" t="s">
        <v>295</v>
      </c>
      <c r="C309" s="65"/>
      <c r="D309" s="425"/>
      <c r="E309" s="430"/>
      <c r="F309" s="38"/>
    </row>
    <row r="310" spans="1:6" s="39" customFormat="1" ht="35.25" customHeight="1">
      <c r="B310" s="387" t="s">
        <v>476</v>
      </c>
      <c r="C310" s="65"/>
      <c r="D310" s="425"/>
      <c r="E310" s="430"/>
      <c r="F310" s="38"/>
    </row>
    <row r="311" spans="1:6" s="39" customFormat="1" ht="11.25">
      <c r="B311" s="387" t="s">
        <v>296</v>
      </c>
      <c r="C311" s="65"/>
      <c r="D311" s="425"/>
      <c r="E311" s="430"/>
      <c r="F311" s="38"/>
    </row>
    <row r="312" spans="1:6" s="39" customFormat="1" ht="11.25">
      <c r="A312" s="64" t="s">
        <v>41</v>
      </c>
      <c r="B312" s="73" t="s">
        <v>477</v>
      </c>
      <c r="C312" s="65" t="s">
        <v>14</v>
      </c>
      <c r="D312" s="66">
        <v>15</v>
      </c>
      <c r="E312" s="430"/>
      <c r="F312" s="38" t="str">
        <f>IF(OR(OR(E312=0,E312=" "),OR(D312=0,D312=" "))," ",D312*E312)</f>
        <v xml:space="preserve"> </v>
      </c>
    </row>
    <row r="313" spans="1:6" s="39" customFormat="1" ht="22.5">
      <c r="A313" s="64" t="s">
        <v>42</v>
      </c>
      <c r="B313" s="73" t="s">
        <v>478</v>
      </c>
      <c r="C313" s="65" t="s">
        <v>14</v>
      </c>
      <c r="D313" s="66">
        <v>80</v>
      </c>
      <c r="E313" s="430"/>
      <c r="F313" s="38" t="str">
        <f>IF(OR(OR(E313=0,E313=" "),OR(D313=0,D313=" "))," ",D313*E313)</f>
        <v xml:space="preserve"> </v>
      </c>
    </row>
    <row r="314" spans="1:6" s="26" customFormat="1" ht="11.25">
      <c r="A314" s="64"/>
      <c r="B314" s="24"/>
      <c r="C314" s="67"/>
      <c r="D314" s="68"/>
      <c r="E314" s="432"/>
      <c r="F314" s="38"/>
    </row>
    <row r="315" spans="1:6" s="47" customFormat="1" ht="12">
      <c r="A315" s="388">
        <f>COUNT($A$1:A314)+1</f>
        <v>21</v>
      </c>
      <c r="B315" s="426" t="s">
        <v>297</v>
      </c>
      <c r="C315" s="323"/>
      <c r="D315" s="324"/>
      <c r="E315" s="379"/>
      <c r="F315" s="324"/>
    </row>
    <row r="316" spans="1:6" s="39" customFormat="1" ht="56.25">
      <c r="A316" s="121"/>
      <c r="B316" s="387" t="s">
        <v>73</v>
      </c>
      <c r="C316" s="65"/>
      <c r="D316" s="66"/>
      <c r="E316" s="430"/>
      <c r="F316" s="169"/>
    </row>
    <row r="317" spans="1:6" s="100" customFormat="1" ht="98.1" customHeight="1">
      <c r="A317" s="325"/>
      <c r="B317" s="427" t="s">
        <v>107</v>
      </c>
      <c r="C317" s="428"/>
      <c r="D317" s="328"/>
      <c r="E317" s="98"/>
      <c r="F317" s="384"/>
    </row>
    <row r="318" spans="1:6" s="100" customFormat="1" ht="14.25">
      <c r="A318" s="325"/>
      <c r="B318" s="427" t="s">
        <v>2523</v>
      </c>
      <c r="C318" s="428"/>
      <c r="D318" s="328"/>
      <c r="E318" s="98"/>
      <c r="F318" s="384"/>
    </row>
    <row r="319" spans="1:6" s="39" customFormat="1" ht="45">
      <c r="A319" s="121"/>
      <c r="B319" s="387" t="s">
        <v>105</v>
      </c>
      <c r="C319" s="65"/>
      <c r="D319" s="66"/>
      <c r="E319" s="430"/>
      <c r="F319" s="169"/>
    </row>
    <row r="320" spans="1:6" s="39" customFormat="1" ht="11.25">
      <c r="A320" s="121"/>
      <c r="B320" s="387" t="s">
        <v>106</v>
      </c>
      <c r="C320" s="65"/>
      <c r="D320" s="66"/>
      <c r="E320" s="430"/>
      <c r="F320" s="169"/>
    </row>
    <row r="321" spans="1:6" s="39" customFormat="1" ht="22.5" customHeight="1">
      <c r="A321" s="403" t="s">
        <v>81</v>
      </c>
      <c r="B321" s="429" t="s">
        <v>93</v>
      </c>
      <c r="C321" s="65"/>
      <c r="D321" s="66"/>
      <c r="E321" s="430"/>
      <c r="F321" s="169"/>
    </row>
    <row r="322" spans="1:6" s="39" customFormat="1" ht="11.25">
      <c r="A322" s="403" t="s">
        <v>81</v>
      </c>
      <c r="B322" s="429" t="s">
        <v>94</v>
      </c>
      <c r="C322" s="65"/>
      <c r="D322" s="66"/>
      <c r="E322" s="430"/>
      <c r="F322" s="169"/>
    </row>
    <row r="323" spans="1:6" s="39" customFormat="1" ht="11.25">
      <c r="A323" s="403" t="s">
        <v>81</v>
      </c>
      <c r="B323" s="429" t="s">
        <v>95</v>
      </c>
      <c r="C323" s="65"/>
      <c r="D323" s="66"/>
      <c r="E323" s="430"/>
      <c r="F323" s="169"/>
    </row>
    <row r="324" spans="1:6" s="39" customFormat="1" ht="22.5">
      <c r="A324" s="403" t="s">
        <v>81</v>
      </c>
      <c r="B324" s="429" t="s">
        <v>96</v>
      </c>
      <c r="C324" s="65"/>
      <c r="D324" s="66"/>
      <c r="E324" s="430"/>
      <c r="F324" s="169"/>
    </row>
    <row r="325" spans="1:6" s="39" customFormat="1" ht="11.25">
      <c r="A325" s="403" t="s">
        <v>81</v>
      </c>
      <c r="B325" s="429" t="s">
        <v>97</v>
      </c>
      <c r="C325" s="65"/>
      <c r="D325" s="66"/>
      <c r="E325" s="430"/>
      <c r="F325" s="169"/>
    </row>
    <row r="326" spans="1:6" s="39" customFormat="1" ht="11.25">
      <c r="A326" s="403" t="s">
        <v>81</v>
      </c>
      <c r="B326" s="429" t="s">
        <v>98</v>
      </c>
      <c r="C326" s="65"/>
      <c r="D326" s="66"/>
      <c r="E326" s="430"/>
      <c r="F326" s="169"/>
    </row>
    <row r="327" spans="1:6" s="39" customFormat="1" ht="11.25">
      <c r="A327" s="403" t="s">
        <v>81</v>
      </c>
      <c r="B327" s="429" t="s">
        <v>99</v>
      </c>
      <c r="C327" s="65"/>
      <c r="D327" s="66"/>
      <c r="E327" s="430"/>
      <c r="F327" s="169"/>
    </row>
    <row r="328" spans="1:6" s="39" customFormat="1" ht="33.75">
      <c r="A328" s="403" t="s">
        <v>81</v>
      </c>
      <c r="B328" s="429" t="s">
        <v>100</v>
      </c>
      <c r="C328" s="65"/>
      <c r="D328" s="66"/>
      <c r="E328" s="430"/>
      <c r="F328" s="169"/>
    </row>
    <row r="329" spans="1:6" s="39" customFormat="1" ht="22.5">
      <c r="A329" s="403" t="s">
        <v>81</v>
      </c>
      <c r="B329" s="429" t="s">
        <v>101</v>
      </c>
      <c r="C329" s="65"/>
      <c r="D329" s="66"/>
      <c r="E329" s="430"/>
      <c r="F329" s="169"/>
    </row>
    <row r="330" spans="1:6" s="39" customFormat="1" ht="11.25">
      <c r="A330" s="403" t="s">
        <v>81</v>
      </c>
      <c r="B330" s="429" t="s">
        <v>102</v>
      </c>
      <c r="C330" s="65"/>
      <c r="D330" s="66"/>
      <c r="E330" s="430"/>
      <c r="F330" s="169"/>
    </row>
    <row r="331" spans="1:6" s="100" customFormat="1" ht="22.5">
      <c r="A331" s="325"/>
      <c r="B331" s="427" t="s">
        <v>108</v>
      </c>
      <c r="C331" s="428"/>
      <c r="D331" s="328"/>
      <c r="E331" s="98"/>
      <c r="F331" s="384"/>
    </row>
    <row r="332" spans="1:6" s="26" customFormat="1" ht="33.75">
      <c r="A332" s="121"/>
      <c r="B332" s="387" t="s">
        <v>116</v>
      </c>
      <c r="C332" s="65"/>
      <c r="D332" s="66"/>
      <c r="E332" s="430"/>
      <c r="F332" s="169"/>
    </row>
    <row r="333" spans="1:6" s="26" customFormat="1" ht="33" customHeight="1">
      <c r="A333" s="64" t="s">
        <v>41</v>
      </c>
      <c r="B333" s="127" t="s">
        <v>298</v>
      </c>
      <c r="C333" s="67" t="s">
        <v>12</v>
      </c>
      <c r="D333" s="68">
        <v>1</v>
      </c>
      <c r="E333" s="432"/>
      <c r="F333" s="38" t="str">
        <f>IF(OR(OR(E333=0,E333=""),OR(D333=0,D333="")),"",D333*E333)</f>
        <v/>
      </c>
    </row>
    <row r="334" spans="1:6" s="26" customFormat="1" ht="45">
      <c r="A334" s="64" t="s">
        <v>42</v>
      </c>
      <c r="B334" s="127" t="s">
        <v>299</v>
      </c>
      <c r="C334" s="65" t="s">
        <v>12</v>
      </c>
      <c r="D334" s="66">
        <v>1</v>
      </c>
      <c r="E334" s="432"/>
      <c r="F334" s="38" t="str">
        <f>IF(OR(OR(E334=0,E334=""),OR(D334=0,D334="")),"",D334*E334)</f>
        <v/>
      </c>
    </row>
    <row r="335" spans="1:6" s="39" customFormat="1" ht="11.25">
      <c r="A335" s="64"/>
      <c r="B335" s="372"/>
      <c r="C335" s="65"/>
      <c r="D335" s="66"/>
      <c r="E335" s="430"/>
      <c r="F335" s="38"/>
    </row>
    <row r="336" spans="1:6" s="39" customFormat="1" ht="11.25">
      <c r="A336" s="64"/>
      <c r="B336" s="372"/>
      <c r="C336" s="65"/>
      <c r="D336" s="66"/>
      <c r="E336" s="430"/>
      <c r="F336" s="38"/>
    </row>
    <row r="337" spans="1:6" s="39" customFormat="1" ht="11.25">
      <c r="A337" s="64"/>
      <c r="B337" s="372"/>
      <c r="C337" s="65"/>
      <c r="D337" s="66"/>
      <c r="E337" s="430"/>
      <c r="F337" s="38"/>
    </row>
    <row r="338" spans="1:6" s="39" customFormat="1" ht="11.25">
      <c r="A338" s="64"/>
      <c r="B338" s="372"/>
      <c r="C338" s="65"/>
      <c r="D338" s="66"/>
      <c r="E338" s="430"/>
      <c r="F338" s="38"/>
    </row>
    <row r="339" spans="1:6" s="48" customFormat="1" ht="15.75">
      <c r="A339" s="120" t="str">
        <f>A3</f>
        <v>A.II.</v>
      </c>
      <c r="B339" s="116" t="s">
        <v>205</v>
      </c>
      <c r="C339" s="119"/>
      <c r="D339" s="118"/>
      <c r="E339" s="119"/>
      <c r="F339" s="117" t="str">
        <f>IF(SUM(F1:F338)&gt;0,SUM(F1:F338),"")</f>
        <v/>
      </c>
    </row>
  </sheetData>
  <protectedRanges>
    <protectedRange sqref="E314:E315" name="Raspon1_1_1_7_1_1_1_2_1_1_1"/>
    <protectedRange sqref="C189:C190 C198:C199" name="Raspon3"/>
    <protectedRange sqref="E196 E201:E202" name="Raspon2_1"/>
  </protectedRanges>
  <mergeCells count="2">
    <mergeCell ref="G280:G285"/>
    <mergeCell ref="G287:G297"/>
  </mergeCells>
  <phoneticPr fontId="107" type="noConversion"/>
  <conditionalFormatting sqref="F7">
    <cfRule type="cellIs" dxfId="56" priority="6" stopIfTrue="1" operator="greaterThan">
      <formula>0</formula>
    </cfRule>
  </conditionalFormatting>
  <conditionalFormatting sqref="F9">
    <cfRule type="cellIs" dxfId="55" priority="5" stopIfTrue="1" operator="greaterThan">
      <formula>0</formula>
    </cfRule>
  </conditionalFormatting>
  <conditionalFormatting sqref="F10">
    <cfRule type="cellIs" dxfId="54" priority="4"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11" manualBreakCount="11">
    <brk id="20" max="5" man="1"/>
    <brk id="59" max="5" man="1"/>
    <brk id="102" max="5" man="1"/>
    <brk id="133" max="5" man="1"/>
    <brk id="161" max="5" man="1"/>
    <brk id="188" max="5" man="1"/>
    <brk id="213" max="5" man="1"/>
    <brk id="239" max="5" man="1"/>
    <brk id="258" max="5" man="1"/>
    <brk id="281" max="5" man="1"/>
    <brk id="30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123"/>
  <sheetViews>
    <sheetView showZeros="0" view="pageBreakPreview" topLeftCell="A92" zoomScale="130" zoomScaleNormal="100" zoomScaleSheetLayoutView="130" workbookViewId="0">
      <selection activeCell="B105" sqref="B105"/>
    </sheetView>
  </sheetViews>
  <sheetFormatPr defaultColWidth="9.140625" defaultRowHeight="12.75"/>
  <cols>
    <col min="1" max="1" width="7.28515625" style="15" customWidth="1"/>
    <col min="2" max="2" width="45.85546875" style="15" customWidth="1"/>
    <col min="3" max="3" width="6.140625" style="15" customWidth="1"/>
    <col min="4" max="4" width="9.28515625" style="23" customWidth="1"/>
    <col min="5" max="5" width="8.42578125" style="15" customWidth="1"/>
    <col min="6" max="6" width="10.710937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32</v>
      </c>
      <c r="B3" s="72" t="s">
        <v>63</v>
      </c>
      <c r="C3" s="52"/>
      <c r="D3" s="52"/>
      <c r="E3" s="377"/>
      <c r="F3" s="54"/>
    </row>
    <row r="4" spans="1:6" s="48" customFormat="1" ht="15.75">
      <c r="A4" s="55"/>
      <c r="B4" s="104"/>
      <c r="C4" s="56"/>
      <c r="D4" s="56"/>
      <c r="E4" s="378"/>
      <c r="F4" s="57"/>
    </row>
    <row r="5" spans="1:6" s="46" customFormat="1" ht="11.25">
      <c r="A5" s="80"/>
      <c r="B5" s="24" t="s">
        <v>300</v>
      </c>
      <c r="C5" s="80"/>
      <c r="E5" s="101"/>
    </row>
    <row r="6" spans="1:6" s="18" customFormat="1" ht="45">
      <c r="A6" s="439"/>
      <c r="B6" s="46" t="s">
        <v>200</v>
      </c>
      <c r="C6" s="440"/>
      <c r="E6" s="105"/>
      <c r="F6" s="441"/>
    </row>
    <row r="7" spans="1:6" s="18" customFormat="1" ht="135" customHeight="1">
      <c r="A7" s="439"/>
      <c r="B7" s="46" t="s">
        <v>117</v>
      </c>
      <c r="C7" s="440"/>
      <c r="E7" s="105"/>
      <c r="F7" s="441"/>
    </row>
    <row r="8" spans="1:6" s="442" customFormat="1">
      <c r="A8" s="439"/>
      <c r="B8" s="46" t="s">
        <v>118</v>
      </c>
      <c r="C8" s="440"/>
      <c r="D8" s="18"/>
      <c r="E8" s="106"/>
      <c r="F8" s="441"/>
    </row>
    <row r="9" spans="1:6" s="18" customFormat="1" ht="33.75">
      <c r="A9" s="337" t="s">
        <v>81</v>
      </c>
      <c r="B9" s="46" t="s">
        <v>119</v>
      </c>
      <c r="C9" s="440"/>
      <c r="E9" s="105"/>
      <c r="F9" s="441"/>
    </row>
    <row r="10" spans="1:6" s="442" customFormat="1" ht="22.5">
      <c r="A10" s="337" t="s">
        <v>81</v>
      </c>
      <c r="B10" s="46" t="s">
        <v>120</v>
      </c>
      <c r="C10" s="440"/>
      <c r="D10" s="18"/>
      <c r="E10" s="106"/>
      <c r="F10" s="441"/>
    </row>
    <row r="11" spans="1:6" s="442" customFormat="1" ht="22.5">
      <c r="A11" s="337"/>
      <c r="B11" s="46" t="s">
        <v>121</v>
      </c>
      <c r="C11" s="440"/>
      <c r="D11" s="18"/>
      <c r="E11" s="106"/>
      <c r="F11" s="441"/>
    </row>
    <row r="12" spans="1:6" s="18" customFormat="1">
      <c r="A12" s="439"/>
      <c r="B12" s="92"/>
      <c r="C12" s="440"/>
      <c r="E12" s="105"/>
      <c r="F12" s="441"/>
    </row>
    <row r="13" spans="1:6" s="46" customFormat="1" ht="33.75">
      <c r="A13" s="80"/>
      <c r="B13" s="24" t="s">
        <v>82</v>
      </c>
      <c r="C13" s="80"/>
      <c r="E13" s="101"/>
    </row>
    <row r="14" spans="1:6" s="444" customFormat="1" ht="22.5">
      <c r="A14" s="443"/>
      <c r="B14" s="46" t="s">
        <v>86</v>
      </c>
      <c r="C14" s="35"/>
      <c r="D14" s="25"/>
      <c r="E14" s="381"/>
      <c r="F14" s="26"/>
    </row>
    <row r="15" spans="1:6" s="444" customFormat="1" ht="67.5">
      <c r="A15" s="443"/>
      <c r="B15" s="46" t="s">
        <v>88</v>
      </c>
      <c r="C15" s="35"/>
      <c r="D15" s="25"/>
      <c r="E15" s="381"/>
      <c r="F15" s="26"/>
    </row>
    <row r="16" spans="1:6" s="46" customFormat="1" ht="11.25">
      <c r="A16" s="80"/>
      <c r="B16" s="24"/>
      <c r="E16" s="101"/>
    </row>
    <row r="17" spans="1:6" s="46" customFormat="1" ht="11.25">
      <c r="A17" s="80"/>
      <c r="B17" s="24"/>
      <c r="E17" s="101"/>
    </row>
    <row r="18" spans="1:6" s="46" customFormat="1" ht="11.25">
      <c r="A18" s="80"/>
      <c r="B18" s="24" t="s">
        <v>301</v>
      </c>
      <c r="E18" s="101"/>
    </row>
    <row r="19" spans="1:6" s="46" customFormat="1" ht="45">
      <c r="A19" s="80"/>
      <c r="B19" s="24" t="s">
        <v>74</v>
      </c>
      <c r="E19" s="101"/>
    </row>
    <row r="20" spans="1:6" s="46" customFormat="1" ht="33.75">
      <c r="A20" s="80"/>
      <c r="B20" s="24" t="s">
        <v>83</v>
      </c>
      <c r="E20" s="101"/>
    </row>
    <row r="21" spans="1:6" s="100" customFormat="1" ht="90">
      <c r="A21" s="325"/>
      <c r="B21" s="326" t="s">
        <v>84</v>
      </c>
      <c r="C21" s="445"/>
      <c r="D21" s="446"/>
      <c r="E21" s="128"/>
      <c r="F21" s="447"/>
    </row>
    <row r="22" spans="1:6" s="100" customFormat="1" ht="78.75">
      <c r="A22" s="325"/>
      <c r="B22" s="326" t="s">
        <v>85</v>
      </c>
      <c r="C22" s="445"/>
      <c r="D22" s="446"/>
      <c r="E22" s="128"/>
      <c r="F22" s="447"/>
    </row>
    <row r="23" spans="1:6" s="100" customFormat="1" ht="78.75">
      <c r="A23" s="325"/>
      <c r="B23" s="326" t="s">
        <v>89</v>
      </c>
      <c r="C23" s="445"/>
      <c r="D23" s="446"/>
      <c r="E23" s="128"/>
      <c r="F23" s="447"/>
    </row>
    <row r="24" spans="1:6" s="46" customFormat="1" ht="11.25">
      <c r="A24" s="80"/>
      <c r="C24" s="80"/>
      <c r="E24" s="101"/>
    </row>
    <row r="25" spans="1:6" s="26" customFormat="1" ht="11.25">
      <c r="A25" s="69"/>
      <c r="B25" s="24" t="s">
        <v>302</v>
      </c>
      <c r="C25" s="70"/>
      <c r="D25" s="70"/>
      <c r="E25" s="381"/>
      <c r="F25" s="71"/>
    </row>
    <row r="26" spans="1:6" s="100" customFormat="1" ht="14.25">
      <c r="A26" s="325"/>
      <c r="B26" s="24" t="s">
        <v>136</v>
      </c>
      <c r="C26" s="408"/>
      <c r="D26" s="409"/>
      <c r="E26" s="102"/>
      <c r="F26" s="448"/>
    </row>
    <row r="27" spans="1:6" s="100" customFormat="1" ht="14.25">
      <c r="A27" s="449" t="s">
        <v>81</v>
      </c>
      <c r="B27" s="46" t="s">
        <v>124</v>
      </c>
      <c r="C27" s="450"/>
      <c r="D27" s="451"/>
      <c r="E27" s="130"/>
      <c r="F27" s="452"/>
    </row>
    <row r="28" spans="1:6" s="100" customFormat="1" ht="14.25">
      <c r="A28" s="449" t="s">
        <v>81</v>
      </c>
      <c r="B28" s="46" t="s">
        <v>125</v>
      </c>
      <c r="C28" s="450"/>
      <c r="D28" s="451"/>
      <c r="E28" s="130"/>
      <c r="F28" s="452"/>
    </row>
    <row r="29" spans="1:6" s="100" customFormat="1" ht="14.25">
      <c r="A29" s="449" t="s">
        <v>81</v>
      </c>
      <c r="B29" s="46" t="s">
        <v>126</v>
      </c>
      <c r="C29" s="450"/>
      <c r="D29" s="451"/>
      <c r="E29" s="130"/>
      <c r="F29" s="452"/>
    </row>
    <row r="30" spans="1:6" s="100" customFormat="1" ht="22.5">
      <c r="A30" s="449" t="s">
        <v>81</v>
      </c>
      <c r="B30" s="383" t="s">
        <v>127</v>
      </c>
      <c r="C30" s="408"/>
      <c r="D30" s="409"/>
      <c r="E30" s="102"/>
      <c r="F30" s="448"/>
    </row>
    <row r="31" spans="1:6" s="100" customFormat="1" ht="22.5">
      <c r="A31" s="449" t="s">
        <v>81</v>
      </c>
      <c r="B31" s="383" t="s">
        <v>128</v>
      </c>
      <c r="C31" s="408"/>
      <c r="D31" s="409"/>
      <c r="E31" s="102"/>
      <c r="F31" s="448"/>
    </row>
    <row r="32" spans="1:6" s="100" customFormat="1" ht="14.25">
      <c r="A32" s="449" t="s">
        <v>81</v>
      </c>
      <c r="B32" s="46" t="s">
        <v>129</v>
      </c>
      <c r="C32" s="450"/>
      <c r="D32" s="451"/>
      <c r="E32" s="130"/>
      <c r="F32" s="452"/>
    </row>
    <row r="33" spans="1:6" s="100" customFormat="1" ht="14.25">
      <c r="A33" s="449" t="s">
        <v>81</v>
      </c>
      <c r="B33" s="46" t="s">
        <v>130</v>
      </c>
      <c r="C33" s="450"/>
      <c r="D33" s="451"/>
      <c r="E33" s="130"/>
      <c r="F33" s="452"/>
    </row>
    <row r="34" spans="1:6" s="100" customFormat="1" ht="22.5">
      <c r="A34" s="449" t="s">
        <v>81</v>
      </c>
      <c r="B34" s="383" t="s">
        <v>131</v>
      </c>
      <c r="C34" s="408"/>
      <c r="D34" s="409"/>
      <c r="E34" s="102"/>
      <c r="F34" s="448"/>
    </row>
    <row r="35" spans="1:6" s="100" customFormat="1" ht="33.75">
      <c r="A35" s="449" t="s">
        <v>81</v>
      </c>
      <c r="B35" s="383" t="s">
        <v>132</v>
      </c>
      <c r="C35" s="408"/>
      <c r="D35" s="409"/>
      <c r="E35" s="102"/>
      <c r="F35" s="448"/>
    </row>
    <row r="36" spans="1:6" s="100" customFormat="1" ht="14.25">
      <c r="A36" s="449" t="s">
        <v>81</v>
      </c>
      <c r="B36" s="46" t="s">
        <v>133</v>
      </c>
      <c r="C36" s="450"/>
      <c r="D36" s="451"/>
      <c r="E36" s="130"/>
      <c r="F36" s="452"/>
    </row>
    <row r="37" spans="1:6" s="100" customFormat="1" ht="22.5">
      <c r="A37" s="449" t="s">
        <v>81</v>
      </c>
      <c r="B37" s="383" t="s">
        <v>134</v>
      </c>
      <c r="C37" s="408"/>
      <c r="D37" s="409"/>
      <c r="E37" s="102"/>
      <c r="F37" s="448"/>
    </row>
    <row r="38" spans="1:6" s="100" customFormat="1" ht="14.25">
      <c r="A38" s="449" t="s">
        <v>81</v>
      </c>
      <c r="B38" s="46" t="s">
        <v>122</v>
      </c>
      <c r="C38" s="450"/>
      <c r="D38" s="451"/>
      <c r="E38" s="130"/>
      <c r="F38" s="452"/>
    </row>
    <row r="39" spans="1:6" s="100" customFormat="1" ht="14.25">
      <c r="A39" s="449" t="s">
        <v>81</v>
      </c>
      <c r="B39" s="46" t="s">
        <v>135</v>
      </c>
      <c r="C39" s="450"/>
      <c r="D39" s="451"/>
      <c r="E39" s="130"/>
      <c r="F39" s="452"/>
    </row>
    <row r="40" spans="1:6" s="100" customFormat="1" ht="14.25">
      <c r="A40" s="449"/>
      <c r="B40" s="46"/>
      <c r="C40" s="450"/>
      <c r="D40" s="451"/>
      <c r="E40" s="130"/>
      <c r="F40" s="452"/>
    </row>
    <row r="41" spans="1:6" s="100" customFormat="1" ht="14.25">
      <c r="A41" s="325"/>
      <c r="B41" s="24" t="s">
        <v>137</v>
      </c>
      <c r="C41" s="408"/>
      <c r="D41" s="409"/>
      <c r="E41" s="102"/>
      <c r="F41" s="448"/>
    </row>
    <row r="42" spans="1:6" s="100" customFormat="1" ht="14.25">
      <c r="A42" s="449" t="s">
        <v>81</v>
      </c>
      <c r="B42" s="46" t="s">
        <v>138</v>
      </c>
      <c r="C42" s="450"/>
      <c r="D42" s="451"/>
      <c r="E42" s="130"/>
      <c r="F42" s="452"/>
    </row>
    <row r="43" spans="1:6" s="100" customFormat="1" ht="14.25">
      <c r="A43" s="449" t="s">
        <v>81</v>
      </c>
      <c r="B43" s="46" t="s">
        <v>139</v>
      </c>
      <c r="C43" s="450"/>
      <c r="D43" s="451"/>
      <c r="E43" s="130"/>
      <c r="F43" s="452"/>
    </row>
    <row r="44" spans="1:6" s="100" customFormat="1" ht="78.75">
      <c r="A44" s="449" t="s">
        <v>81</v>
      </c>
      <c r="B44" s="46" t="s">
        <v>199</v>
      </c>
      <c r="C44" s="450"/>
      <c r="D44" s="451"/>
      <c r="E44" s="130"/>
      <c r="F44" s="452"/>
    </row>
    <row r="45" spans="1:6" s="100" customFormat="1" ht="14.25">
      <c r="A45" s="449" t="s">
        <v>81</v>
      </c>
      <c r="B45" s="46" t="s">
        <v>140</v>
      </c>
      <c r="C45" s="450"/>
      <c r="D45" s="451"/>
      <c r="E45" s="130"/>
      <c r="F45" s="452"/>
    </row>
    <row r="46" spans="1:6" s="100" customFormat="1" ht="14.25">
      <c r="A46" s="449" t="s">
        <v>81</v>
      </c>
      <c r="B46" s="46" t="s">
        <v>141</v>
      </c>
      <c r="C46" s="450"/>
      <c r="D46" s="451"/>
      <c r="E46" s="130"/>
      <c r="F46" s="452"/>
    </row>
    <row r="47" spans="1:6" s="100" customFormat="1" ht="14.25">
      <c r="A47" s="449" t="s">
        <v>81</v>
      </c>
      <c r="B47" s="46" t="s">
        <v>142</v>
      </c>
      <c r="C47" s="450"/>
      <c r="D47" s="451"/>
      <c r="E47" s="130"/>
      <c r="F47" s="452"/>
    </row>
    <row r="48" spans="1:6" s="100" customFormat="1" ht="14.25">
      <c r="A48" s="449" t="s">
        <v>81</v>
      </c>
      <c r="B48" s="46" t="s">
        <v>143</v>
      </c>
      <c r="C48" s="450"/>
      <c r="D48" s="451"/>
      <c r="E48" s="130"/>
      <c r="F48" s="452"/>
    </row>
    <row r="49" spans="1:6" s="100" customFormat="1" ht="14.25">
      <c r="A49" s="449" t="s">
        <v>81</v>
      </c>
      <c r="B49" s="46" t="s">
        <v>144</v>
      </c>
      <c r="C49" s="450"/>
      <c r="D49" s="451"/>
      <c r="E49" s="130"/>
      <c r="F49" s="452"/>
    </row>
    <row r="50" spans="1:6" s="100" customFormat="1" ht="22.5">
      <c r="A50" s="449" t="s">
        <v>81</v>
      </c>
      <c r="B50" s="46" t="s">
        <v>145</v>
      </c>
      <c r="C50" s="450"/>
      <c r="D50" s="451"/>
      <c r="E50" s="130"/>
      <c r="F50" s="452"/>
    </row>
    <row r="51" spans="1:6" s="100" customFormat="1" ht="14.25">
      <c r="A51" s="449" t="s">
        <v>81</v>
      </c>
      <c r="B51" s="46" t="s">
        <v>122</v>
      </c>
      <c r="C51" s="450"/>
      <c r="D51" s="451"/>
      <c r="E51" s="130"/>
      <c r="F51" s="452"/>
    </row>
    <row r="52" spans="1:6" s="100" customFormat="1" ht="14.25">
      <c r="A52" s="449" t="s">
        <v>81</v>
      </c>
      <c r="B52" s="46" t="s">
        <v>135</v>
      </c>
      <c r="C52" s="450"/>
      <c r="D52" s="451"/>
      <c r="E52" s="130"/>
      <c r="F52" s="452"/>
    </row>
    <row r="53" spans="1:6" s="100" customFormat="1" ht="14.25">
      <c r="A53" s="449"/>
      <c r="B53" s="46"/>
      <c r="C53" s="450"/>
      <c r="D53" s="451"/>
      <c r="E53" s="130"/>
      <c r="F53" s="452"/>
    </row>
    <row r="54" spans="1:6" s="100" customFormat="1" ht="22.5">
      <c r="A54" s="449"/>
      <c r="B54" s="383" t="s">
        <v>146</v>
      </c>
      <c r="C54" s="408"/>
      <c r="D54" s="409"/>
      <c r="E54" s="102"/>
      <c r="F54" s="448"/>
    </row>
    <row r="55" spans="1:6" s="26" customFormat="1" ht="11.25">
      <c r="A55" s="49"/>
      <c r="B55" s="37"/>
      <c r="C55" s="25"/>
      <c r="D55" s="25"/>
      <c r="E55" s="108"/>
      <c r="F55" s="36"/>
    </row>
    <row r="56" spans="1:6" s="26" customFormat="1" ht="11.25">
      <c r="A56" s="69"/>
      <c r="B56" s="24" t="s">
        <v>303</v>
      </c>
      <c r="C56" s="70"/>
      <c r="D56" s="70"/>
      <c r="E56" s="381"/>
      <c r="F56" s="71"/>
    </row>
    <row r="57" spans="1:6" s="100" customFormat="1" ht="14.25">
      <c r="A57" s="325"/>
      <c r="B57" s="24" t="s">
        <v>304</v>
      </c>
      <c r="C57" s="408"/>
      <c r="D57" s="409"/>
      <c r="E57" s="102"/>
      <c r="F57" s="448"/>
    </row>
    <row r="58" spans="1:6" s="100" customFormat="1" ht="33.75">
      <c r="A58" s="449" t="s">
        <v>81</v>
      </c>
      <c r="B58" s="46" t="s">
        <v>148</v>
      </c>
      <c r="C58" s="450"/>
      <c r="D58" s="451"/>
      <c r="E58" s="130"/>
      <c r="F58" s="452"/>
    </row>
    <row r="59" spans="1:6" s="100" customFormat="1" ht="33.75">
      <c r="A59" s="449" t="s">
        <v>81</v>
      </c>
      <c r="B59" s="46" t="s">
        <v>149</v>
      </c>
      <c r="C59" s="450"/>
      <c r="D59" s="451"/>
      <c r="E59" s="130"/>
      <c r="F59" s="452"/>
    </row>
    <row r="60" spans="1:6" s="100" customFormat="1" ht="14.25">
      <c r="A60" s="449" t="s">
        <v>81</v>
      </c>
      <c r="B60" s="46" t="s">
        <v>150</v>
      </c>
      <c r="C60" s="450"/>
      <c r="D60" s="451"/>
      <c r="E60" s="130"/>
      <c r="F60" s="452"/>
    </row>
    <row r="61" spans="1:6" s="100" customFormat="1" ht="14.25">
      <c r="A61" s="449" t="s">
        <v>81</v>
      </c>
      <c r="B61" s="46" t="s">
        <v>151</v>
      </c>
      <c r="C61" s="450"/>
      <c r="D61" s="451"/>
      <c r="E61" s="130"/>
      <c r="F61" s="452"/>
    </row>
    <row r="62" spans="1:6" s="100" customFormat="1" ht="14.25">
      <c r="A62" s="449" t="s">
        <v>81</v>
      </c>
      <c r="B62" s="46" t="s">
        <v>152</v>
      </c>
      <c r="C62" s="450"/>
      <c r="D62" s="451"/>
      <c r="E62" s="130"/>
      <c r="F62" s="452"/>
    </row>
    <row r="63" spans="1:6" s="100" customFormat="1" ht="22.5">
      <c r="A63" s="449" t="s">
        <v>81</v>
      </c>
      <c r="B63" s="46" t="s">
        <v>201</v>
      </c>
      <c r="C63" s="450"/>
      <c r="D63" s="451"/>
      <c r="E63" s="130"/>
      <c r="F63" s="452"/>
    </row>
    <row r="64" spans="1:6" s="100" customFormat="1" ht="22.5">
      <c r="A64" s="449" t="s">
        <v>81</v>
      </c>
      <c r="B64" s="46" t="s">
        <v>153</v>
      </c>
      <c r="C64" s="450"/>
      <c r="D64" s="451"/>
      <c r="E64" s="130"/>
      <c r="F64" s="452"/>
    </row>
    <row r="65" spans="1:9" s="100" customFormat="1" ht="22.5">
      <c r="A65" s="449" t="s">
        <v>81</v>
      </c>
      <c r="B65" s="46" t="s">
        <v>147</v>
      </c>
      <c r="C65" s="450"/>
      <c r="D65" s="451"/>
      <c r="E65" s="130"/>
      <c r="F65" s="452"/>
    </row>
    <row r="66" spans="1:9" s="18" customFormat="1">
      <c r="A66" s="453"/>
      <c r="B66" s="454"/>
      <c r="C66" s="440"/>
      <c r="E66" s="105"/>
      <c r="F66" s="441"/>
    </row>
    <row r="67" spans="1:9" s="26" customFormat="1" ht="11.25">
      <c r="A67" s="49"/>
      <c r="B67" s="37"/>
      <c r="C67" s="25"/>
      <c r="D67" s="25"/>
      <c r="E67" s="108"/>
      <c r="F67" s="36"/>
    </row>
    <row r="68" spans="1:9" s="39" customFormat="1" ht="11.25">
      <c r="A68" s="64"/>
      <c r="B68" s="375"/>
      <c r="C68" s="63"/>
      <c r="D68" s="40"/>
      <c r="E68" s="381"/>
      <c r="F68" s="38"/>
      <c r="H68" s="350"/>
      <c r="I68" s="26"/>
    </row>
    <row r="69" spans="1:9" s="47" customFormat="1" ht="24">
      <c r="A69" s="455">
        <f>COUNT($A$1:A68)+1</f>
        <v>1</v>
      </c>
      <c r="B69" s="336" t="s">
        <v>1038</v>
      </c>
      <c r="C69" s="324"/>
      <c r="D69" s="324"/>
      <c r="E69" s="379"/>
      <c r="F69" s="382"/>
    </row>
    <row r="70" spans="1:9" s="26" customFormat="1" ht="22.5">
      <c r="A70" s="69"/>
      <c r="B70" s="46" t="s">
        <v>1039</v>
      </c>
      <c r="C70" s="70"/>
      <c r="D70" s="70"/>
      <c r="E70" s="381"/>
      <c r="F70" s="71"/>
      <c r="G70" s="25"/>
      <c r="H70" s="444"/>
      <c r="I70" s="25"/>
    </row>
    <row r="71" spans="1:9" s="26" customFormat="1" ht="22.5">
      <c r="A71" s="443"/>
      <c r="B71" s="46" t="s">
        <v>234</v>
      </c>
      <c r="C71" s="35"/>
      <c r="D71" s="25"/>
      <c r="E71" s="381"/>
      <c r="G71" s="25"/>
      <c r="H71" s="444"/>
      <c r="I71" s="25"/>
    </row>
    <row r="72" spans="1:9" s="26" customFormat="1" ht="11.25">
      <c r="A72" s="443"/>
      <c r="B72" s="46" t="s">
        <v>55</v>
      </c>
      <c r="C72" s="35"/>
      <c r="D72" s="25"/>
      <c r="E72" s="381"/>
      <c r="G72" s="25"/>
      <c r="H72" s="444"/>
      <c r="I72" s="25"/>
    </row>
    <row r="73" spans="1:9" s="26" customFormat="1" ht="45">
      <c r="A73" s="69"/>
      <c r="B73" s="46" t="s">
        <v>238</v>
      </c>
      <c r="C73" s="70"/>
      <c r="D73" s="70"/>
      <c r="E73" s="381"/>
      <c r="F73" s="71"/>
      <c r="G73" s="25"/>
      <c r="H73" s="444"/>
      <c r="I73" s="25"/>
    </row>
    <row r="74" spans="1:9" s="26" customFormat="1" ht="33.75">
      <c r="A74" s="69"/>
      <c r="B74" s="46" t="s">
        <v>54</v>
      </c>
      <c r="C74" s="70"/>
      <c r="D74" s="70"/>
      <c r="E74" s="381"/>
      <c r="F74" s="71"/>
      <c r="G74" s="25"/>
      <c r="H74" s="444"/>
      <c r="I74" s="25"/>
    </row>
    <row r="75" spans="1:9" s="444" customFormat="1" ht="22.5">
      <c r="A75" s="443"/>
      <c r="B75" s="37" t="s">
        <v>237</v>
      </c>
      <c r="C75" s="35"/>
      <c r="D75" s="25"/>
      <c r="E75" s="381"/>
      <c r="F75" s="26"/>
      <c r="G75" s="25"/>
      <c r="I75" s="25"/>
    </row>
    <row r="76" spans="1:9" s="26" customFormat="1" ht="11.25">
      <c r="A76" s="443"/>
      <c r="B76" s="46" t="s">
        <v>15</v>
      </c>
      <c r="C76" s="35"/>
      <c r="D76" s="25"/>
      <c r="E76" s="381"/>
      <c r="G76" s="25"/>
      <c r="H76" s="444"/>
      <c r="I76" s="25"/>
    </row>
    <row r="77" spans="1:9" s="39" customFormat="1" ht="11.25">
      <c r="A77" s="456"/>
      <c r="B77" s="103" t="s">
        <v>235</v>
      </c>
      <c r="C77" s="457"/>
      <c r="D77" s="458"/>
      <c r="E77" s="476"/>
      <c r="F77" s="459"/>
      <c r="H77" s="350"/>
      <c r="I77" s="26"/>
    </row>
    <row r="78" spans="1:9" s="39" customFormat="1" ht="11.25">
      <c r="A78" s="64" t="s">
        <v>41</v>
      </c>
      <c r="B78" s="407" t="s">
        <v>236</v>
      </c>
      <c r="C78" s="63" t="s">
        <v>16</v>
      </c>
      <c r="D78" s="40">
        <v>1.5</v>
      </c>
      <c r="E78" s="381"/>
      <c r="F78" s="38" t="str">
        <f>IF(OR(OR(E78=0,E78=""),OR(D78=0,D78="")),"",D78*E78)</f>
        <v/>
      </c>
      <c r="H78" s="350"/>
      <c r="I78" s="26"/>
    </row>
    <row r="79" spans="1:9" s="39" customFormat="1" ht="11.25">
      <c r="A79" s="64" t="s">
        <v>42</v>
      </c>
      <c r="B79" s="407" t="s">
        <v>319</v>
      </c>
      <c r="C79" s="63" t="s">
        <v>14</v>
      </c>
      <c r="D79" s="40">
        <v>25</v>
      </c>
      <c r="E79" s="381"/>
      <c r="F79" s="38" t="str">
        <f>IF(OR(OR(E79=0,E79=""),OR(D79=0,D79="")),"",D79*E79)</f>
        <v/>
      </c>
      <c r="H79" s="350"/>
      <c r="I79" s="26"/>
    </row>
    <row r="80" spans="1:9">
      <c r="A80" s="460"/>
      <c r="B80" s="461"/>
      <c r="C80" s="462"/>
      <c r="D80" s="463"/>
      <c r="E80" s="477"/>
      <c r="F80" s="465"/>
    </row>
    <row r="81" spans="1:9" s="47" customFormat="1" ht="24">
      <c r="A81" s="455">
        <f>COUNT($A$1:A80)+1</f>
        <v>2</v>
      </c>
      <c r="B81" s="336" t="s">
        <v>753</v>
      </c>
      <c r="C81" s="324"/>
      <c r="D81" s="324"/>
      <c r="E81" s="379"/>
      <c r="F81" s="382"/>
    </row>
    <row r="82" spans="1:9" s="47" customFormat="1" ht="22.5">
      <c r="A82" s="466"/>
      <c r="B82" s="46" t="s">
        <v>757</v>
      </c>
      <c r="C82" s="324"/>
      <c r="D82" s="324"/>
      <c r="E82" s="379"/>
      <c r="F82" s="382"/>
    </row>
    <row r="83" spans="1:9" s="47" customFormat="1" ht="12">
      <c r="A83" s="466"/>
      <c r="B83" s="46" t="s">
        <v>758</v>
      </c>
      <c r="C83" s="324"/>
      <c r="D83" s="324"/>
      <c r="E83" s="379"/>
      <c r="F83" s="382"/>
    </row>
    <row r="84" spans="1:9" s="26" customFormat="1" ht="33.75">
      <c r="A84" s="69"/>
      <c r="B84" s="46" t="s">
        <v>754</v>
      </c>
      <c r="C84" s="63"/>
      <c r="D84" s="40"/>
      <c r="E84" s="381"/>
      <c r="F84" s="38"/>
      <c r="G84" s="25"/>
      <c r="H84" s="444"/>
      <c r="I84" s="25"/>
    </row>
    <row r="85" spans="1:9" s="26" customFormat="1" ht="22.5" customHeight="1">
      <c r="A85" s="69"/>
      <c r="B85" s="46" t="s">
        <v>755</v>
      </c>
      <c r="C85" s="63"/>
      <c r="D85" s="40"/>
      <c r="E85" s="381"/>
      <c r="F85" s="38"/>
      <c r="G85" s="25"/>
      <c r="H85" s="444"/>
      <c r="I85" s="25"/>
    </row>
    <row r="86" spans="1:9" s="26" customFormat="1" ht="11.25" customHeight="1">
      <c r="A86" s="69"/>
      <c r="B86" s="127" t="s">
        <v>756</v>
      </c>
      <c r="C86" s="63"/>
      <c r="D86" s="40"/>
      <c r="E86" s="381"/>
      <c r="F86" s="38"/>
      <c r="G86" s="25"/>
      <c r="H86" s="444"/>
      <c r="I86" s="25"/>
    </row>
    <row r="87" spans="1:9" s="16" customFormat="1" ht="11.25" customHeight="1">
      <c r="A87" s="145" t="s">
        <v>41</v>
      </c>
      <c r="B87" s="146" t="s">
        <v>738</v>
      </c>
      <c r="C87" s="70" t="s">
        <v>14</v>
      </c>
      <c r="D87" s="70">
        <v>0.9</v>
      </c>
      <c r="E87" s="478"/>
      <c r="F87" s="38" t="str">
        <f>IF(OR(OR(E87=0,E87=""),OR(D87=0,D87="")),"",D87*E87)</f>
        <v/>
      </c>
      <c r="H87" s="147"/>
    </row>
    <row r="88" spans="1:9" s="16" customFormat="1" ht="11.25" customHeight="1">
      <c r="A88" s="145" t="s">
        <v>42</v>
      </c>
      <c r="B88" s="146" t="s">
        <v>739</v>
      </c>
      <c r="C88" s="70" t="s">
        <v>14</v>
      </c>
      <c r="D88" s="70">
        <v>0.35</v>
      </c>
      <c r="E88" s="478"/>
      <c r="F88" s="38" t="str">
        <f>IF(OR(OR(E88=0,E88=""),OR(D88=0,D88="")),"",D88*E88)</f>
        <v/>
      </c>
      <c r="H88" s="147"/>
    </row>
    <row r="89" spans="1:9" s="16" customFormat="1" ht="11.25" customHeight="1">
      <c r="A89" s="145" t="s">
        <v>40</v>
      </c>
      <c r="B89" s="146" t="s">
        <v>740</v>
      </c>
      <c r="C89" s="70" t="s">
        <v>14</v>
      </c>
      <c r="D89" s="70">
        <v>0.35</v>
      </c>
      <c r="E89" s="478"/>
      <c r="F89" s="38" t="str">
        <f>IF(OR(OR(E89=0,E89=""),OR(D89=0,D89="")),"",D89*E89)</f>
        <v/>
      </c>
      <c r="H89" s="147"/>
    </row>
    <row r="90" spans="1:9" s="16" customFormat="1" ht="11.25" customHeight="1">
      <c r="A90" s="145" t="s">
        <v>43</v>
      </c>
      <c r="B90" s="146" t="s">
        <v>741</v>
      </c>
      <c r="C90" s="70" t="s">
        <v>14</v>
      </c>
      <c r="D90" s="70">
        <v>0.55000000000000004</v>
      </c>
      <c r="E90" s="478"/>
      <c r="F90" s="38" t="str">
        <f>IF(OR(OR(E90=0,E90=""),OR(D90=0,D90="")),"",D90*E90)</f>
        <v/>
      </c>
      <c r="H90" s="147"/>
    </row>
    <row r="91" spans="1:9" s="16" customFormat="1" ht="11.25" customHeight="1">
      <c r="A91" s="145" t="s">
        <v>44</v>
      </c>
      <c r="B91" s="146" t="s">
        <v>742</v>
      </c>
      <c r="C91" s="70" t="s">
        <v>14</v>
      </c>
      <c r="D91" s="70">
        <v>0.5</v>
      </c>
      <c r="E91" s="478"/>
      <c r="F91" s="38" t="str">
        <f>IF(OR(OR(E91=0,E91=""),OR(D91=0,D91="")),"",D91*E91)</f>
        <v/>
      </c>
      <c r="H91" s="147"/>
    </row>
    <row r="92" spans="1:9" ht="11.25" customHeight="1">
      <c r="A92" s="460"/>
      <c r="B92" s="461"/>
      <c r="C92" s="462"/>
      <c r="D92" s="463"/>
      <c r="E92" s="477"/>
      <c r="F92" s="467"/>
    </row>
    <row r="93" spans="1:9" s="47" customFormat="1" ht="24">
      <c r="A93" s="455">
        <f>COUNT($A$1:A92)+1</f>
        <v>3</v>
      </c>
      <c r="B93" s="336" t="s">
        <v>759</v>
      </c>
      <c r="C93" s="324"/>
      <c r="D93" s="324"/>
      <c r="E93" s="379"/>
      <c r="F93" s="382"/>
    </row>
    <row r="94" spans="1:9" s="47" customFormat="1" ht="22.5">
      <c r="A94" s="466"/>
      <c r="B94" s="46" t="s">
        <v>757</v>
      </c>
      <c r="C94" s="324"/>
      <c r="D94" s="324"/>
      <c r="E94" s="379"/>
      <c r="F94" s="382"/>
    </row>
    <row r="95" spans="1:9" s="47" customFormat="1" ht="12">
      <c r="A95" s="466"/>
      <c r="B95" s="46" t="s">
        <v>758</v>
      </c>
      <c r="C95" s="324"/>
      <c r="D95" s="324"/>
      <c r="E95" s="379"/>
      <c r="F95" s="382"/>
    </row>
    <row r="96" spans="1:9" s="26" customFormat="1" ht="33.75">
      <c r="A96" s="69"/>
      <c r="B96" s="46" t="s">
        <v>754</v>
      </c>
      <c r="C96" s="63"/>
      <c r="D96" s="40"/>
      <c r="E96" s="381"/>
      <c r="F96" s="38"/>
      <c r="G96" s="25"/>
      <c r="H96" s="444"/>
      <c r="I96" s="25"/>
    </row>
    <row r="97" spans="1:9" s="26" customFormat="1" ht="33.75" customHeight="1">
      <c r="A97" s="69"/>
      <c r="B97" s="46" t="s">
        <v>2429</v>
      </c>
      <c r="C97" s="63"/>
      <c r="D97" s="40"/>
      <c r="E97" s="381"/>
      <c r="F97" s="38"/>
      <c r="G97" s="25"/>
      <c r="H97" s="444"/>
      <c r="I97" s="25"/>
    </row>
    <row r="98" spans="1:9" s="26" customFormat="1" ht="11.25" customHeight="1">
      <c r="A98" s="69"/>
      <c r="B98" s="127" t="s">
        <v>756</v>
      </c>
      <c r="C98" s="63"/>
      <c r="D98" s="40"/>
      <c r="E98" s="381"/>
      <c r="F98" s="38"/>
      <c r="G98" s="25"/>
      <c r="H98" s="444"/>
      <c r="I98" s="25"/>
    </row>
    <row r="99" spans="1:9" s="16" customFormat="1" ht="11.25" customHeight="1">
      <c r="A99" s="145" t="s">
        <v>41</v>
      </c>
      <c r="B99" s="146" t="s">
        <v>738</v>
      </c>
      <c r="C99" s="70" t="s">
        <v>14</v>
      </c>
      <c r="D99" s="70">
        <v>1</v>
      </c>
      <c r="E99" s="478"/>
      <c r="F99" s="38" t="str">
        <f>IF(OR(OR(E99=0,E99=""),OR(D99=0,D99="")),"",D99*E99)</f>
        <v/>
      </c>
      <c r="H99" s="147"/>
    </row>
    <row r="100" spans="1:9" s="16" customFormat="1" ht="11.25" customHeight="1">
      <c r="A100" s="145" t="s">
        <v>42</v>
      </c>
      <c r="B100" s="146" t="s">
        <v>739</v>
      </c>
      <c r="C100" s="70" t="s">
        <v>14</v>
      </c>
      <c r="D100" s="70">
        <v>0.45</v>
      </c>
      <c r="E100" s="478"/>
      <c r="F100" s="38" t="str">
        <f>IF(OR(OR(E100=0,E100=""),OR(D100=0,D100="")),"",D100*E100)</f>
        <v/>
      </c>
      <c r="H100" s="147"/>
    </row>
    <row r="101" spans="1:9" s="16" customFormat="1" ht="11.25" customHeight="1">
      <c r="A101" s="145" t="s">
        <v>40</v>
      </c>
      <c r="B101" s="146" t="s">
        <v>740</v>
      </c>
      <c r="C101" s="70" t="s">
        <v>14</v>
      </c>
      <c r="D101" s="70">
        <v>0.45</v>
      </c>
      <c r="E101" s="478"/>
      <c r="F101" s="38" t="str">
        <f>IF(OR(OR(E101=0,E101=""),OR(D101=0,D101="")),"",D101*E101)</f>
        <v/>
      </c>
      <c r="H101" s="147"/>
    </row>
    <row r="102" spans="1:9" s="16" customFormat="1" ht="11.25" customHeight="1">
      <c r="A102" s="145" t="s">
        <v>43</v>
      </c>
      <c r="B102" s="146" t="s">
        <v>741</v>
      </c>
      <c r="C102" s="70" t="s">
        <v>14</v>
      </c>
      <c r="D102" s="70">
        <v>0.65</v>
      </c>
      <c r="E102" s="478"/>
      <c r="F102" s="38" t="str">
        <f>IF(OR(OR(E102=0,E102=""),OR(D102=0,D102="")),"",D102*E102)</f>
        <v/>
      </c>
      <c r="H102" s="147"/>
    </row>
    <row r="103" spans="1:9" s="16" customFormat="1" ht="11.25" customHeight="1">
      <c r="A103" s="145" t="s">
        <v>44</v>
      </c>
      <c r="B103" s="146" t="s">
        <v>742</v>
      </c>
      <c r="C103" s="70" t="s">
        <v>14</v>
      </c>
      <c r="D103" s="70">
        <v>0.6</v>
      </c>
      <c r="E103" s="478"/>
      <c r="F103" s="38" t="str">
        <f>IF(OR(OR(E103=0,E103=""),OR(D103=0,D103="")),"",D103*E103)</f>
        <v/>
      </c>
      <c r="H103" s="147"/>
    </row>
    <row r="104" spans="1:9" ht="11.25" customHeight="1">
      <c r="A104" s="460"/>
      <c r="B104" s="461"/>
      <c r="C104" s="462"/>
      <c r="D104" s="463"/>
      <c r="E104" s="477"/>
      <c r="F104" s="467"/>
    </row>
    <row r="105" spans="1:9" s="47" customFormat="1" ht="54" customHeight="1">
      <c r="A105" s="455">
        <f>COUNT($A$1:A104)+1</f>
        <v>4</v>
      </c>
      <c r="B105" s="336" t="s">
        <v>2584</v>
      </c>
      <c r="C105" s="324"/>
      <c r="D105" s="324"/>
      <c r="E105" s="379"/>
      <c r="F105" s="382"/>
    </row>
    <row r="106" spans="1:9" s="26" customFormat="1" ht="33.75">
      <c r="A106" s="69"/>
      <c r="B106" s="46" t="s">
        <v>239</v>
      </c>
      <c r="C106" s="70"/>
      <c r="D106" s="468"/>
      <c r="E106" s="381"/>
      <c r="F106" s="71"/>
      <c r="G106" s="25"/>
      <c r="H106" s="444"/>
      <c r="I106" s="25"/>
    </row>
    <row r="107" spans="1:9" s="39" customFormat="1" ht="11.25">
      <c r="A107" s="64"/>
      <c r="B107" s="469" t="s">
        <v>1040</v>
      </c>
      <c r="C107" s="470" t="s">
        <v>6</v>
      </c>
      <c r="D107" s="471">
        <f>SUM(D87:D103)*0.1*120+100</f>
        <v>169.60000000000002</v>
      </c>
      <c r="E107" s="479"/>
      <c r="F107" s="472" t="str">
        <f t="shared" ref="F107" si="0">IF(OR(OR(E107=0,E107=""),OR(D107=0,D107="")),"",D107*E107)</f>
        <v/>
      </c>
      <c r="H107" s="350"/>
      <c r="I107" s="26"/>
    </row>
    <row r="108" spans="1:9" s="39" customFormat="1" ht="11.25">
      <c r="A108" s="64"/>
      <c r="B108" s="375"/>
      <c r="C108" s="473" t="s">
        <v>6</v>
      </c>
      <c r="D108" s="474">
        <f>SUM(D107:D107)</f>
        <v>169.60000000000002</v>
      </c>
      <c r="E108" s="381"/>
      <c r="F108" s="38" t="str">
        <f>IF(OR(OR(E108=0,E108=""),OR(D108=0,D108="")),"",D108*E108)</f>
        <v/>
      </c>
      <c r="H108" s="350"/>
      <c r="I108" s="26"/>
    </row>
    <row r="109" spans="1:9" ht="11.25" customHeight="1">
      <c r="A109" s="460"/>
      <c r="B109" s="461"/>
      <c r="C109" s="462"/>
      <c r="D109" s="463"/>
      <c r="E109" s="477"/>
      <c r="F109" s="467"/>
    </row>
    <row r="110" spans="1:9" s="47" customFormat="1" ht="12">
      <c r="A110" s="455">
        <f>COUNT($A$1:A109)+1</f>
        <v>5</v>
      </c>
      <c r="B110" s="336" t="s">
        <v>240</v>
      </c>
      <c r="C110" s="324"/>
      <c r="D110" s="324"/>
      <c r="E110" s="379"/>
      <c r="F110" s="382"/>
    </row>
    <row r="111" spans="1:9" s="47" customFormat="1" ht="67.5">
      <c r="A111" s="466"/>
      <c r="B111" s="46" t="s">
        <v>305</v>
      </c>
      <c r="C111" s="324"/>
      <c r="D111" s="324"/>
      <c r="E111" s="379"/>
      <c r="F111" s="382"/>
    </row>
    <row r="112" spans="1:9" s="26" customFormat="1" ht="22.5">
      <c r="A112" s="69"/>
      <c r="B112" s="46" t="s">
        <v>241</v>
      </c>
      <c r="C112" s="63" t="s">
        <v>6</v>
      </c>
      <c r="D112" s="40">
        <v>250</v>
      </c>
      <c r="E112" s="381"/>
      <c r="F112" s="38" t="str">
        <f t="shared" ref="F112" si="1">IF(OR(OR(E112=0,E112=""),OR(D112=0,D112="")),"",D112*E112)</f>
        <v/>
      </c>
      <c r="G112" s="25"/>
      <c r="H112" s="444"/>
      <c r="I112" s="25"/>
    </row>
    <row r="113" spans="1:6" ht="11.25" customHeight="1">
      <c r="E113" s="480"/>
    </row>
    <row r="114" spans="1:6" ht="11.25" customHeight="1">
      <c r="A114" s="50"/>
      <c r="B114" s="475"/>
      <c r="C114" s="23"/>
      <c r="E114" s="107"/>
      <c r="F114" s="41"/>
    </row>
    <row r="115" spans="1:6" ht="11.25" customHeight="1">
      <c r="A115" s="50"/>
      <c r="B115" s="373"/>
      <c r="C115" s="23"/>
      <c r="E115" s="107"/>
    </row>
    <row r="116" spans="1:6" ht="11.25" customHeight="1">
      <c r="A116" s="50"/>
      <c r="B116" s="373"/>
      <c r="C116" s="23"/>
      <c r="E116" s="107"/>
    </row>
    <row r="117" spans="1:6" s="48" customFormat="1" ht="15.75">
      <c r="A117" s="120" t="str">
        <f>A3</f>
        <v>A.III.</v>
      </c>
      <c r="B117" s="116" t="s">
        <v>64</v>
      </c>
      <c r="C117" s="119"/>
      <c r="D117" s="118"/>
      <c r="E117" s="119"/>
      <c r="F117" s="117" t="str">
        <f>IF(SUM(F1:F116)&gt;0,SUM(F1:F116),"")</f>
        <v/>
      </c>
    </row>
    <row r="119" spans="1:6">
      <c r="D119" s="15"/>
      <c r="F119" s="15"/>
    </row>
    <row r="120" spans="1:6">
      <c r="D120" s="15"/>
      <c r="F120" s="15"/>
    </row>
    <row r="121" spans="1:6">
      <c r="D121" s="15"/>
      <c r="F121" s="15"/>
    </row>
    <row r="122" spans="1:6">
      <c r="D122" s="15"/>
      <c r="F122" s="15"/>
    </row>
    <row r="123" spans="1:6">
      <c r="D123" s="15"/>
      <c r="F123" s="15"/>
    </row>
  </sheetData>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3" manualBreakCount="3">
    <brk id="22" max="5" man="1"/>
    <brk id="55" max="5" man="1"/>
    <brk id="9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K136"/>
  <sheetViews>
    <sheetView showZeros="0" view="pageBreakPreview" topLeftCell="A56" zoomScale="160" zoomScaleNormal="100" zoomScaleSheetLayoutView="160" workbookViewId="0">
      <selection activeCell="B63" sqref="B63"/>
    </sheetView>
  </sheetViews>
  <sheetFormatPr defaultColWidth="9.140625" defaultRowHeight="12.75"/>
  <cols>
    <col min="1" max="1" width="7.28515625" style="15" customWidth="1"/>
    <col min="2" max="2" width="44" style="15" customWidth="1"/>
    <col min="3" max="3" width="6.140625" style="15" customWidth="1"/>
    <col min="4" max="4" width="9.28515625" style="23" customWidth="1"/>
    <col min="5" max="5" width="9.28515625" style="15" customWidth="1"/>
    <col min="6" max="6" width="14" style="33" customWidth="1"/>
    <col min="7" max="8" width="9.140625" style="15"/>
    <col min="9" max="9" width="9.140625" style="34"/>
    <col min="10" max="16384" width="9.140625" style="15"/>
  </cols>
  <sheetData>
    <row r="1" spans="1:11" s="843" customFormat="1" ht="12" thickBot="1">
      <c r="A1" s="838" t="s">
        <v>2671</v>
      </c>
      <c r="B1" s="839" t="s">
        <v>2672</v>
      </c>
      <c r="C1" s="840" t="s">
        <v>2673</v>
      </c>
      <c r="D1" s="841" t="s">
        <v>2674</v>
      </c>
      <c r="E1" s="840" t="s">
        <v>2675</v>
      </c>
      <c r="F1" s="842" t="s">
        <v>2676</v>
      </c>
    </row>
    <row r="2" spans="1:11" s="26" customFormat="1" ht="12" thickTop="1">
      <c r="A2" s="49"/>
      <c r="B2" s="37"/>
      <c r="C2" s="25"/>
      <c r="D2" s="25"/>
      <c r="E2" s="35"/>
      <c r="F2" s="36"/>
    </row>
    <row r="3" spans="1:11" s="48" customFormat="1" ht="15.75">
      <c r="A3" s="51" t="s">
        <v>33</v>
      </c>
      <c r="B3" s="72" t="s">
        <v>1111</v>
      </c>
      <c r="C3" s="52"/>
      <c r="D3" s="52"/>
      <c r="E3" s="377"/>
      <c r="F3" s="54"/>
    </row>
    <row r="4" spans="1:11" s="48" customFormat="1" ht="15.75">
      <c r="A4" s="55"/>
      <c r="B4" s="104"/>
      <c r="C4" s="56"/>
      <c r="D4" s="56"/>
      <c r="E4" s="378"/>
      <c r="F4" s="57"/>
    </row>
    <row r="5" spans="1:11" s="46" customFormat="1" ht="11.25">
      <c r="A5" s="80"/>
      <c r="B5" s="24" t="s">
        <v>5</v>
      </c>
      <c r="E5" s="101"/>
    </row>
    <row r="6" spans="1:11" s="39" customFormat="1" ht="33.75">
      <c r="A6" s="64"/>
      <c r="B6" s="383" t="s">
        <v>331</v>
      </c>
      <c r="C6" s="63"/>
      <c r="D6" s="40"/>
      <c r="E6" s="381"/>
      <c r="F6" s="38"/>
    </row>
    <row r="7" spans="1:11" s="100" customFormat="1" ht="33.75">
      <c r="A7" s="325"/>
      <c r="B7" s="326" t="s">
        <v>104</v>
      </c>
      <c r="C7" s="327"/>
      <c r="D7" s="328"/>
      <c r="E7" s="98"/>
      <c r="F7" s="384"/>
      <c r="G7" s="99"/>
      <c r="H7" s="99"/>
      <c r="I7" s="99"/>
      <c r="J7" s="99"/>
      <c r="K7" s="99"/>
    </row>
    <row r="8" spans="1:11" s="100" customFormat="1" ht="45">
      <c r="A8" s="325"/>
      <c r="B8" s="383" t="s">
        <v>332</v>
      </c>
      <c r="C8" s="327"/>
      <c r="D8" s="328"/>
      <c r="E8" s="98"/>
      <c r="F8" s="384"/>
      <c r="G8" s="99"/>
      <c r="H8" s="99"/>
      <c r="I8" s="99"/>
      <c r="J8" s="99"/>
      <c r="K8" s="99"/>
    </row>
    <row r="9" spans="1:11" s="26" customFormat="1" ht="33.75">
      <c r="A9" s="64"/>
      <c r="B9" s="37" t="s">
        <v>202</v>
      </c>
      <c r="C9" s="63"/>
      <c r="D9" s="40"/>
      <c r="E9" s="381"/>
      <c r="F9" s="38"/>
    </row>
    <row r="10" spans="1:11" s="26" customFormat="1" ht="11.25">
      <c r="A10" s="481"/>
      <c r="B10" s="46"/>
      <c r="C10" s="63"/>
      <c r="D10" s="40"/>
      <c r="E10" s="381"/>
      <c r="F10" s="38"/>
    </row>
    <row r="11" spans="1:11" s="26" customFormat="1" ht="11.25">
      <c r="A11" s="481"/>
      <c r="B11" s="370" t="s">
        <v>333</v>
      </c>
      <c r="C11" s="63"/>
      <c r="D11" s="40"/>
      <c r="E11" s="381"/>
      <c r="F11" s="38"/>
    </row>
    <row r="12" spans="1:11" s="26" customFormat="1" ht="22.5">
      <c r="A12" s="482" t="s">
        <v>81</v>
      </c>
      <c r="B12" s="46" t="s">
        <v>166</v>
      </c>
      <c r="C12" s="63"/>
      <c r="D12" s="40"/>
      <c r="E12" s="381"/>
      <c r="F12" s="38"/>
    </row>
    <row r="13" spans="1:11" s="26" customFormat="1" ht="11.25">
      <c r="A13" s="482" t="s">
        <v>81</v>
      </c>
      <c r="B13" s="37" t="s">
        <v>158</v>
      </c>
      <c r="C13" s="63"/>
      <c r="D13" s="40"/>
      <c r="E13" s="381"/>
      <c r="F13" s="38"/>
    </row>
    <row r="14" spans="1:11" s="26" customFormat="1" ht="22.5">
      <c r="A14" s="482" t="s">
        <v>81</v>
      </c>
      <c r="B14" s="37" t="s">
        <v>168</v>
      </c>
      <c r="C14" s="63"/>
      <c r="D14" s="40"/>
      <c r="E14" s="381"/>
      <c r="F14" s="38"/>
    </row>
    <row r="15" spans="1:11" s="26" customFormat="1" ht="11.25">
      <c r="A15" s="482" t="s">
        <v>81</v>
      </c>
      <c r="B15" s="37" t="s">
        <v>159</v>
      </c>
      <c r="C15" s="63"/>
      <c r="D15" s="40"/>
      <c r="E15" s="381"/>
      <c r="F15" s="38"/>
    </row>
    <row r="16" spans="1:11" s="26" customFormat="1" ht="22.5">
      <c r="A16" s="482" t="s">
        <v>81</v>
      </c>
      <c r="B16" s="37" t="s">
        <v>160</v>
      </c>
      <c r="C16" s="63"/>
      <c r="D16" s="40"/>
      <c r="E16" s="381"/>
      <c r="F16" s="38"/>
    </row>
    <row r="17" spans="1:9" s="26" customFormat="1" ht="11.25">
      <c r="A17" s="482" t="s">
        <v>81</v>
      </c>
      <c r="B17" s="37" t="s">
        <v>169</v>
      </c>
      <c r="C17" s="63"/>
      <c r="D17" s="40"/>
      <c r="E17" s="381"/>
      <c r="F17" s="38"/>
    </row>
    <row r="18" spans="1:9" s="26" customFormat="1" ht="11.25">
      <c r="A18" s="482" t="s">
        <v>81</v>
      </c>
      <c r="B18" s="37" t="s">
        <v>161</v>
      </c>
      <c r="C18" s="63"/>
      <c r="D18" s="40"/>
      <c r="E18" s="381"/>
      <c r="F18" s="38"/>
    </row>
    <row r="19" spans="1:9" s="26" customFormat="1" ht="22.5">
      <c r="A19" s="482" t="s">
        <v>81</v>
      </c>
      <c r="B19" s="37" t="s">
        <v>163</v>
      </c>
      <c r="C19" s="63"/>
      <c r="D19" s="40"/>
      <c r="E19" s="381"/>
      <c r="F19" s="38"/>
    </row>
    <row r="20" spans="1:9" s="26" customFormat="1" ht="22.5">
      <c r="A20" s="482" t="s">
        <v>81</v>
      </c>
      <c r="B20" s="37" t="s">
        <v>170</v>
      </c>
      <c r="C20" s="63"/>
      <c r="D20" s="40"/>
      <c r="E20" s="381"/>
      <c r="F20" s="38"/>
    </row>
    <row r="21" spans="1:9" s="26" customFormat="1" ht="33.75">
      <c r="A21" s="482" t="s">
        <v>81</v>
      </c>
      <c r="B21" s="37" t="s">
        <v>171</v>
      </c>
      <c r="C21" s="63"/>
      <c r="D21" s="40"/>
      <c r="E21" s="381"/>
      <c r="F21" s="38"/>
    </row>
    <row r="22" spans="1:9" s="26" customFormat="1" ht="22.5">
      <c r="A22" s="482" t="s">
        <v>81</v>
      </c>
      <c r="B22" s="37" t="s">
        <v>172</v>
      </c>
      <c r="C22" s="63"/>
      <c r="D22" s="40"/>
      <c r="E22" s="381"/>
      <c r="F22" s="38"/>
    </row>
    <row r="23" spans="1:9" s="26" customFormat="1" ht="11.25">
      <c r="A23" s="481"/>
      <c r="B23" s="37"/>
      <c r="C23" s="63"/>
      <c r="D23" s="40"/>
      <c r="E23" s="381"/>
      <c r="F23" s="38"/>
    </row>
    <row r="24" spans="1:9" s="26" customFormat="1" ht="33.75">
      <c r="A24" s="481"/>
      <c r="B24" s="46" t="s">
        <v>165</v>
      </c>
      <c r="C24" s="63"/>
      <c r="D24" s="40"/>
      <c r="E24" s="381"/>
      <c r="F24" s="38"/>
    </row>
    <row r="25" spans="1:9" s="91" customFormat="1" ht="11.25">
      <c r="A25" s="337"/>
      <c r="B25" s="46"/>
      <c r="E25" s="115"/>
      <c r="F25" s="483"/>
    </row>
    <row r="26" spans="1:9" s="47" customFormat="1" ht="22.5">
      <c r="A26" s="484"/>
      <c r="B26" s="485" t="s">
        <v>252</v>
      </c>
      <c r="C26" s="486"/>
      <c r="D26" s="486"/>
      <c r="E26" s="379"/>
      <c r="F26" s="382"/>
    </row>
    <row r="27" spans="1:9" s="26" customFormat="1" ht="11.25">
      <c r="A27" s="49"/>
      <c r="B27" s="37"/>
      <c r="C27" s="25"/>
      <c r="D27" s="25"/>
      <c r="E27" s="108"/>
      <c r="F27" s="36"/>
    </row>
    <row r="28" spans="1:9" ht="12.75" customHeight="1">
      <c r="A28" s="487">
        <f>COUNT($A$3:A27)+1</f>
        <v>1</v>
      </c>
      <c r="B28" s="336" t="s">
        <v>334</v>
      </c>
      <c r="C28" s="32"/>
      <c r="E28" s="501"/>
      <c r="F28" s="15"/>
      <c r="H28" s="45"/>
      <c r="I28" s="15"/>
    </row>
    <row r="29" spans="1:9" s="26" customFormat="1" ht="45">
      <c r="A29" s="346"/>
      <c r="B29" s="46" t="s">
        <v>335</v>
      </c>
      <c r="C29" s="35"/>
      <c r="D29" s="25"/>
      <c r="E29" s="108"/>
      <c r="F29" s="36"/>
    </row>
    <row r="30" spans="1:9" s="26" customFormat="1" ht="33.75">
      <c r="A30" s="346"/>
      <c r="B30" s="46" t="s">
        <v>336</v>
      </c>
      <c r="C30" s="35"/>
      <c r="D30" s="25"/>
      <c r="E30" s="108"/>
      <c r="F30" s="36"/>
    </row>
    <row r="31" spans="1:9" s="26" customFormat="1" ht="22.5">
      <c r="A31" s="346"/>
      <c r="B31" s="46" t="s">
        <v>337</v>
      </c>
      <c r="C31" s="35"/>
      <c r="D31" s="25"/>
      <c r="E31" s="108"/>
      <c r="F31" s="36"/>
    </row>
    <row r="32" spans="1:9" s="26" customFormat="1" ht="11.25">
      <c r="A32" s="64" t="s">
        <v>41</v>
      </c>
      <c r="B32" s="24" t="s">
        <v>338</v>
      </c>
      <c r="C32" s="63" t="s">
        <v>14</v>
      </c>
      <c r="D32" s="40">
        <v>60</v>
      </c>
      <c r="E32" s="108"/>
      <c r="F32" s="38" t="str">
        <f>IF(OR(OR(E32=0,E32=""),OR(D32=0,D32="")),"",D32*E32)</f>
        <v/>
      </c>
    </row>
    <row r="33" spans="1:6" s="26" customFormat="1" ht="11.25">
      <c r="A33" s="64" t="s">
        <v>42</v>
      </c>
      <c r="B33" s="24" t="s">
        <v>1112</v>
      </c>
      <c r="C33" s="63" t="s">
        <v>14</v>
      </c>
      <c r="D33" s="40">
        <v>100</v>
      </c>
      <c r="E33" s="108"/>
      <c r="F33" s="38" t="str">
        <f>IF(OR(OR(E33=0,E33=""),OR(D33=0,D33="")),"",D33*E33)</f>
        <v/>
      </c>
    </row>
    <row r="34" spans="1:6" s="26" customFormat="1" ht="11.25" customHeight="1">
      <c r="A34" s="64"/>
      <c r="B34" s="24"/>
      <c r="C34" s="63"/>
      <c r="D34" s="40"/>
      <c r="E34" s="108"/>
      <c r="F34" s="38"/>
    </row>
    <row r="35" spans="1:6" s="26" customFormat="1">
      <c r="A35" s="487">
        <f>COUNT($A$3:A34)+1</f>
        <v>2</v>
      </c>
      <c r="B35" s="141" t="s">
        <v>339</v>
      </c>
      <c r="C35" s="35"/>
      <c r="D35" s="25"/>
      <c r="E35" s="108"/>
      <c r="F35" s="36"/>
    </row>
    <row r="36" spans="1:6" s="26" customFormat="1" ht="42.6" customHeight="1">
      <c r="A36" s="346"/>
      <c r="B36" s="46" t="s">
        <v>340</v>
      </c>
      <c r="C36" s="35"/>
      <c r="D36" s="25"/>
      <c r="E36" s="108"/>
      <c r="F36" s="36"/>
    </row>
    <row r="37" spans="1:6" s="26" customFormat="1" ht="33" customHeight="1">
      <c r="A37" s="346"/>
      <c r="B37" s="46" t="s">
        <v>341</v>
      </c>
      <c r="C37" s="35"/>
      <c r="D37" s="25"/>
      <c r="E37" s="108"/>
      <c r="F37" s="36"/>
    </row>
    <row r="38" spans="1:6" s="26" customFormat="1" ht="33" customHeight="1">
      <c r="A38" s="346"/>
      <c r="B38" s="46" t="s">
        <v>342</v>
      </c>
      <c r="C38" s="35"/>
      <c r="D38" s="25"/>
      <c r="E38" s="108"/>
      <c r="F38" s="36"/>
    </row>
    <row r="39" spans="1:6" s="26" customFormat="1" ht="21.6" customHeight="1">
      <c r="A39" s="346"/>
      <c r="B39" s="46" t="s">
        <v>343</v>
      </c>
      <c r="C39" s="35"/>
      <c r="D39" s="25"/>
      <c r="E39" s="108"/>
      <c r="F39" s="36"/>
    </row>
    <row r="40" spans="1:6" s="26" customFormat="1" ht="11.25">
      <c r="A40" s="488"/>
      <c r="B40" s="489" t="s">
        <v>344</v>
      </c>
      <c r="C40" s="35"/>
      <c r="D40" s="25"/>
      <c r="E40" s="108"/>
      <c r="F40" s="38"/>
    </row>
    <row r="41" spans="1:6" s="26" customFormat="1" ht="11.25">
      <c r="A41" s="64" t="s">
        <v>41</v>
      </c>
      <c r="B41" s="24" t="s">
        <v>338</v>
      </c>
      <c r="C41" s="63" t="s">
        <v>14</v>
      </c>
      <c r="D41" s="40">
        <v>60</v>
      </c>
      <c r="E41" s="108"/>
      <c r="F41" s="38" t="str">
        <f>IF(OR(OR(E41=0,E41=""),OR(D41=0,D41="")),"",D41*E41)</f>
        <v/>
      </c>
    </row>
    <row r="42" spans="1:6" s="26" customFormat="1" ht="11.25">
      <c r="A42" s="64" t="s">
        <v>42</v>
      </c>
      <c r="B42" s="24" t="s">
        <v>1112</v>
      </c>
      <c r="C42" s="63" t="s">
        <v>14</v>
      </c>
      <c r="D42" s="40">
        <v>100</v>
      </c>
      <c r="E42" s="108"/>
      <c r="F42" s="38" t="str">
        <f>IF(OR(OR(E42=0,E42=""),OR(D42=0,D42="")),"",D42*E42)</f>
        <v/>
      </c>
    </row>
    <row r="43" spans="1:6" s="26" customFormat="1" ht="11.25" customHeight="1">
      <c r="A43" s="64"/>
      <c r="B43" s="24"/>
      <c r="C43" s="63"/>
      <c r="D43" s="40"/>
      <c r="E43" s="108"/>
      <c r="F43" s="38"/>
    </row>
    <row r="44" spans="1:6" s="47" customFormat="1">
      <c r="A44" s="487">
        <f>COUNT($A$1:A43)+1</f>
        <v>3</v>
      </c>
      <c r="B44" s="141" t="s">
        <v>345</v>
      </c>
      <c r="C44" s="490"/>
      <c r="D44" s="490"/>
      <c r="E44" s="379"/>
      <c r="F44" s="382" t="str">
        <f>IF(OR(OR(E44=0,E44=""),OR($D44=0,$D44="")),"",$D44*E44)</f>
        <v/>
      </c>
    </row>
    <row r="45" spans="1:6" s="100" customFormat="1" ht="22.5">
      <c r="A45" s="325"/>
      <c r="B45" s="46" t="s">
        <v>346</v>
      </c>
      <c r="C45" s="445"/>
      <c r="D45" s="446"/>
      <c r="E45" s="108"/>
      <c r="F45" s="491"/>
    </row>
    <row r="46" spans="1:6" s="100" customFormat="1" ht="33.75">
      <c r="A46" s="325"/>
      <c r="B46" s="46" t="s">
        <v>2424</v>
      </c>
      <c r="C46" s="445"/>
      <c r="D46" s="446"/>
      <c r="E46" s="108"/>
      <c r="F46" s="491"/>
    </row>
    <row r="47" spans="1:6" s="100" customFormat="1" ht="35.1" customHeight="1">
      <c r="A47" s="325"/>
      <c r="B47" s="46" t="s">
        <v>2428</v>
      </c>
      <c r="C47" s="445"/>
      <c r="D47" s="446"/>
      <c r="E47" s="108"/>
      <c r="F47" s="491"/>
    </row>
    <row r="48" spans="1:6" s="26" customFormat="1" ht="36.950000000000003" customHeight="1">
      <c r="A48" s="346"/>
      <c r="B48" s="46" t="s">
        <v>347</v>
      </c>
      <c r="C48" s="35"/>
      <c r="D48" s="25"/>
      <c r="E48" s="108"/>
      <c r="F48" s="36"/>
    </row>
    <row r="49" spans="1:10" s="26" customFormat="1" ht="45" customHeight="1">
      <c r="A49" s="342"/>
      <c r="B49" s="46" t="s">
        <v>348</v>
      </c>
      <c r="C49" s="35"/>
      <c r="D49" s="25"/>
      <c r="E49" s="108"/>
      <c r="F49" s="36"/>
    </row>
    <row r="50" spans="1:10" s="26" customFormat="1" ht="22.5">
      <c r="A50" s="342"/>
      <c r="B50" s="46" t="s">
        <v>349</v>
      </c>
      <c r="C50" s="35"/>
      <c r="D50" s="25"/>
      <c r="E50" s="108"/>
      <c r="F50" s="36"/>
    </row>
    <row r="51" spans="1:10" s="26" customFormat="1" ht="45">
      <c r="A51" s="342"/>
      <c r="B51" s="46" t="s">
        <v>2425</v>
      </c>
      <c r="C51" s="35"/>
      <c r="D51" s="25"/>
      <c r="E51" s="108"/>
      <c r="F51" s="36"/>
    </row>
    <row r="52" spans="1:10" s="26" customFormat="1" ht="33.75">
      <c r="A52" s="64"/>
      <c r="B52" s="492" t="s">
        <v>2426</v>
      </c>
      <c r="C52" s="35" t="s">
        <v>2427</v>
      </c>
      <c r="D52" s="25">
        <v>4125</v>
      </c>
      <c r="E52" s="108"/>
      <c r="F52" s="38" t="str">
        <f>IF(OR(OR(E52=0,E52=""),OR(D52=0,D52="")),"",D52*E52)</f>
        <v/>
      </c>
    </row>
    <row r="53" spans="1:10" customFormat="1">
      <c r="A53" s="493"/>
      <c r="B53" s="494"/>
      <c r="C53" s="495"/>
      <c r="D53" s="496"/>
      <c r="E53" s="502"/>
      <c r="F53" s="497"/>
      <c r="H53" s="498"/>
      <c r="I53" s="498"/>
      <c r="J53" s="498"/>
    </row>
    <row r="54" spans="1:10" s="26" customFormat="1" ht="15.6" customHeight="1">
      <c r="A54" s="487">
        <f>COUNT($A$1:A53)+1</f>
        <v>4</v>
      </c>
      <c r="B54" s="141" t="s">
        <v>375</v>
      </c>
      <c r="C54" s="35"/>
      <c r="D54" s="25"/>
      <c r="E54" s="108"/>
      <c r="F54" s="36"/>
    </row>
    <row r="55" spans="1:10" s="100" customFormat="1" ht="67.5">
      <c r="A55" s="325"/>
      <c r="B55" s="46" t="s">
        <v>2526</v>
      </c>
      <c r="C55" s="445"/>
      <c r="D55" s="446"/>
      <c r="E55" s="108"/>
      <c r="F55" s="491"/>
    </row>
    <row r="56" spans="1:10" s="100" customFormat="1" ht="56.25">
      <c r="A56" s="325"/>
      <c r="B56" s="46" t="s">
        <v>376</v>
      </c>
      <c r="C56" s="445"/>
      <c r="D56" s="446"/>
      <c r="E56" s="108"/>
      <c r="F56" s="491"/>
    </row>
    <row r="57" spans="1:10" s="100" customFormat="1" ht="11.1" customHeight="1">
      <c r="A57" s="325"/>
      <c r="B57" s="46" t="s">
        <v>371</v>
      </c>
      <c r="C57" s="445"/>
      <c r="D57" s="446"/>
      <c r="E57" s="108"/>
      <c r="F57" s="491"/>
    </row>
    <row r="58" spans="1:10" s="100" customFormat="1" ht="11.1" customHeight="1">
      <c r="A58" s="325"/>
      <c r="B58" s="46" t="s">
        <v>377</v>
      </c>
      <c r="C58" s="445"/>
      <c r="D58" s="446"/>
      <c r="E58" s="108"/>
      <c r="F58" s="491"/>
    </row>
    <row r="59" spans="1:10" s="26" customFormat="1" ht="11.25">
      <c r="A59" s="64" t="s">
        <v>42</v>
      </c>
      <c r="B59" s="492" t="s">
        <v>378</v>
      </c>
      <c r="C59" s="35" t="s">
        <v>8</v>
      </c>
      <c r="D59" s="25">
        <v>45</v>
      </c>
      <c r="E59" s="108"/>
      <c r="F59" s="38" t="str">
        <f>IF(OR(OR(E59=0,E59=""),OR(D59=0,D59="")),"",D59*E59)</f>
        <v/>
      </c>
    </row>
    <row r="60" spans="1:10" s="26" customFormat="1" ht="11.25">
      <c r="A60" s="64" t="s">
        <v>40</v>
      </c>
      <c r="B60" s="492" t="s">
        <v>379</v>
      </c>
      <c r="C60" s="35" t="s">
        <v>8</v>
      </c>
      <c r="D60" s="25">
        <v>22</v>
      </c>
      <c r="E60" s="108"/>
      <c r="F60" s="38" t="str">
        <f>IF(OR(OR(E60=0,E60=""),OR(D60=0,D60="")),"",D60*E60)</f>
        <v/>
      </c>
    </row>
    <row r="61" spans="1:10" s="1" customFormat="1" ht="11.25" customHeight="1">
      <c r="C61" s="4"/>
      <c r="D61" s="3"/>
      <c r="E61" s="380"/>
      <c r="F61" s="499"/>
    </row>
    <row r="62" spans="1:10" s="26" customFormat="1" ht="38.25">
      <c r="A62" s="487">
        <f>COUNT($A$1:A61)+1</f>
        <v>5</v>
      </c>
      <c r="B62" s="141" t="s">
        <v>350</v>
      </c>
      <c r="C62" s="35"/>
      <c r="D62" s="25"/>
      <c r="E62" s="108"/>
      <c r="F62" s="36"/>
    </row>
    <row r="63" spans="1:10" s="26" customFormat="1" ht="56.25">
      <c r="A63" s="346"/>
      <c r="B63" s="46" t="s">
        <v>2527</v>
      </c>
      <c r="C63" s="35"/>
      <c r="D63" s="25"/>
      <c r="E63" s="108"/>
      <c r="F63" s="36"/>
    </row>
    <row r="64" spans="1:10" s="26" customFormat="1" ht="11.25">
      <c r="A64" s="64"/>
      <c r="B64" s="492"/>
      <c r="C64" s="35" t="s">
        <v>13</v>
      </c>
      <c r="D64" s="25">
        <v>50</v>
      </c>
      <c r="E64" s="108"/>
      <c r="F64" s="38" t="str">
        <f>IF(OR(OR(E64=0,E64=""),OR(D64=0,D64="")),"",D64*E64)</f>
        <v/>
      </c>
    </row>
    <row r="65" spans="1:6" s="1" customFormat="1" ht="11.25" customHeight="1">
      <c r="C65" s="4"/>
      <c r="D65" s="3"/>
      <c r="E65" s="380"/>
      <c r="F65" s="499"/>
    </row>
    <row r="66" spans="1:6" s="26" customFormat="1" ht="26.45" customHeight="1">
      <c r="A66" s="487">
        <f>COUNT($A$1:A65)+1</f>
        <v>6</v>
      </c>
      <c r="B66" s="141" t="s">
        <v>351</v>
      </c>
      <c r="C66" s="35"/>
      <c r="D66" s="25"/>
      <c r="E66" s="108"/>
      <c r="F66" s="36"/>
    </row>
    <row r="67" spans="1:6" s="26" customFormat="1" ht="34.5" customHeight="1">
      <c r="A67" s="346"/>
      <c r="B67" s="46" t="s">
        <v>352</v>
      </c>
      <c r="C67" s="35"/>
      <c r="D67" s="25"/>
      <c r="E67" s="108"/>
      <c r="F67" s="36"/>
    </row>
    <row r="68" spans="1:6" s="26" customFormat="1" ht="11.25">
      <c r="A68" s="346"/>
      <c r="B68" s="46" t="s">
        <v>353</v>
      </c>
      <c r="C68" s="35"/>
      <c r="D68" s="25"/>
      <c r="E68" s="108"/>
      <c r="F68" s="36"/>
    </row>
    <row r="69" spans="1:6" s="26" customFormat="1" ht="11.25">
      <c r="A69" s="64"/>
      <c r="B69" s="492"/>
      <c r="C69" s="35" t="s">
        <v>12</v>
      </c>
      <c r="D69" s="25">
        <v>1</v>
      </c>
      <c r="E69" s="108"/>
      <c r="F69" s="38" t="str">
        <f>IF(OR(OR(E69=0,E69=""),OR(D69=0,D69="")),"",D69*E69)</f>
        <v/>
      </c>
    </row>
    <row r="70" spans="1:6" s="1" customFormat="1" ht="11.25" customHeight="1">
      <c r="C70" s="4"/>
      <c r="D70" s="3"/>
      <c r="E70" s="380"/>
      <c r="F70" s="499"/>
    </row>
    <row r="71" spans="1:6" s="26" customFormat="1" ht="13.5" customHeight="1">
      <c r="A71" s="487">
        <f>COUNT($A$1:A70)+1</f>
        <v>7</v>
      </c>
      <c r="B71" s="141" t="s">
        <v>354</v>
      </c>
      <c r="C71" s="35"/>
      <c r="D71" s="25"/>
      <c r="E71" s="108"/>
      <c r="F71" s="36"/>
    </row>
    <row r="72" spans="1:6" s="26" customFormat="1" ht="67.5">
      <c r="A72" s="500"/>
      <c r="B72" s="46" t="s">
        <v>355</v>
      </c>
      <c r="C72" s="35"/>
      <c r="D72" s="25"/>
      <c r="E72" s="108"/>
      <c r="F72" s="36"/>
    </row>
    <row r="73" spans="1:6" s="26" customFormat="1" ht="34.5" customHeight="1">
      <c r="A73" s="346"/>
      <c r="B73" s="46" t="s">
        <v>356</v>
      </c>
      <c r="C73" s="35"/>
      <c r="D73" s="25"/>
      <c r="E73" s="108"/>
      <c r="F73" s="36"/>
    </row>
    <row r="74" spans="1:6" s="26" customFormat="1" ht="22.5">
      <c r="A74" s="346"/>
      <c r="B74" s="46" t="s">
        <v>357</v>
      </c>
      <c r="C74" s="35"/>
      <c r="D74" s="25"/>
      <c r="E74" s="108"/>
      <c r="F74" s="36"/>
    </row>
    <row r="75" spans="1:6" s="26" customFormat="1" ht="11.25">
      <c r="A75" s="64" t="s">
        <v>41</v>
      </c>
      <c r="B75" s="492" t="s">
        <v>358</v>
      </c>
      <c r="C75" s="35" t="s">
        <v>14</v>
      </c>
      <c r="D75" s="25">
        <v>80</v>
      </c>
      <c r="E75" s="108"/>
      <c r="F75" s="38" t="str">
        <f>IF(OR(OR(E75=0,E75=""),OR(D75=0,D75="")),"",D75*E75)</f>
        <v/>
      </c>
    </row>
    <row r="76" spans="1:6" s="26" customFormat="1" ht="11.25">
      <c r="A76" s="64" t="s">
        <v>42</v>
      </c>
      <c r="B76" s="492" t="s">
        <v>359</v>
      </c>
      <c r="C76" s="35" t="s">
        <v>14</v>
      </c>
      <c r="D76" s="25">
        <v>120</v>
      </c>
      <c r="E76" s="108"/>
      <c r="F76" s="38" t="str">
        <f>IF(OR(OR(E76=0,E76=""),OR(D76=0,D76="")),"",D76*E76)</f>
        <v/>
      </c>
    </row>
    <row r="77" spans="1:6" s="1" customFormat="1" ht="11.25" customHeight="1">
      <c r="C77" s="4"/>
      <c r="D77" s="3"/>
      <c r="E77" s="380"/>
      <c r="F77" s="499"/>
    </row>
    <row r="78" spans="1:6" s="26" customFormat="1" ht="13.5" customHeight="1">
      <c r="A78" s="487">
        <f>COUNT($A$1:A77)+1</f>
        <v>8</v>
      </c>
      <c r="B78" s="141" t="s">
        <v>360</v>
      </c>
      <c r="C78" s="35"/>
      <c r="D78" s="25"/>
      <c r="E78" s="108"/>
      <c r="F78" s="36"/>
    </row>
    <row r="79" spans="1:6" s="26" customFormat="1" ht="33.75">
      <c r="A79" s="500"/>
      <c r="B79" s="46" t="s">
        <v>361</v>
      </c>
      <c r="C79" s="35"/>
      <c r="D79" s="25"/>
      <c r="E79" s="108"/>
      <c r="F79" s="36"/>
    </row>
    <row r="80" spans="1:6" s="26" customFormat="1" ht="45">
      <c r="A80" s="346"/>
      <c r="B80" s="46" t="s">
        <v>362</v>
      </c>
      <c r="C80" s="35"/>
      <c r="D80" s="25"/>
      <c r="E80" s="108"/>
      <c r="F80" s="36"/>
    </row>
    <row r="81" spans="1:8" s="26" customFormat="1" ht="11.25">
      <c r="A81" s="346"/>
      <c r="B81" s="46" t="s">
        <v>569</v>
      </c>
      <c r="C81" s="35"/>
      <c r="D81" s="25"/>
      <c r="E81" s="108"/>
      <c r="F81" s="36"/>
    </row>
    <row r="82" spans="1:8" s="26" customFormat="1" ht="11.25">
      <c r="A82" s="346" t="s">
        <v>81</v>
      </c>
      <c r="B82" s="46" t="s">
        <v>567</v>
      </c>
      <c r="C82" s="35"/>
      <c r="D82" s="25"/>
      <c r="E82" s="108"/>
      <c r="F82" s="36"/>
    </row>
    <row r="83" spans="1:8" s="26" customFormat="1" ht="11.25">
      <c r="A83" s="346" t="s">
        <v>81</v>
      </c>
      <c r="B83" s="46" t="s">
        <v>568</v>
      </c>
      <c r="C83" s="35"/>
      <c r="D83" s="25"/>
      <c r="E83" s="108"/>
      <c r="F83" s="36"/>
    </row>
    <row r="84" spans="1:8" s="26" customFormat="1" ht="11.25">
      <c r="A84" s="346" t="s">
        <v>81</v>
      </c>
      <c r="B84" s="46" t="s">
        <v>363</v>
      </c>
      <c r="C84" s="35"/>
      <c r="D84" s="25"/>
      <c r="E84" s="108"/>
      <c r="F84" s="36"/>
    </row>
    <row r="85" spans="1:8" s="26" customFormat="1" ht="33" customHeight="1">
      <c r="A85" s="346"/>
      <c r="B85" s="46" t="s">
        <v>566</v>
      </c>
      <c r="C85" s="35"/>
      <c r="D85" s="25"/>
      <c r="E85" s="108"/>
      <c r="F85" s="36"/>
    </row>
    <row r="86" spans="1:8" s="26" customFormat="1" ht="22.5">
      <c r="A86" s="346"/>
      <c r="B86" s="46" t="s">
        <v>357</v>
      </c>
      <c r="C86" s="35"/>
      <c r="D86" s="25"/>
      <c r="E86" s="108"/>
      <c r="F86" s="36"/>
    </row>
    <row r="87" spans="1:8" s="26" customFormat="1" ht="11.25">
      <c r="A87" s="64" t="s">
        <v>41</v>
      </c>
      <c r="B87" s="24" t="s">
        <v>1113</v>
      </c>
      <c r="C87" s="63" t="s">
        <v>14</v>
      </c>
      <c r="D87" s="40">
        <v>760</v>
      </c>
      <c r="E87" s="108"/>
      <c r="F87" s="38" t="str">
        <f>IF(OR(OR(E87=0,E87=""),OR(D87=0,D87="")),"",D87*E87)</f>
        <v/>
      </c>
    </row>
    <row r="88" spans="1:8" s="26" customFormat="1" ht="11.25">
      <c r="A88" s="64" t="s">
        <v>42</v>
      </c>
      <c r="B88" s="24" t="s">
        <v>744</v>
      </c>
      <c r="C88" s="63" t="s">
        <v>14</v>
      </c>
      <c r="D88" s="40">
        <v>2075</v>
      </c>
      <c r="E88" s="108"/>
      <c r="F88" s="38" t="str">
        <f>IF(OR(OR(E88=0,E88=""),OR(D88=0,D88="")),"",D88*E88)</f>
        <v/>
      </c>
    </row>
    <row r="89" spans="1:8" s="16" customFormat="1" ht="11.25" customHeight="1">
      <c r="A89" s="145" t="s">
        <v>40</v>
      </c>
      <c r="B89" s="146" t="s">
        <v>738</v>
      </c>
      <c r="C89" s="63" t="s">
        <v>14</v>
      </c>
      <c r="D89" s="40">
        <v>5</v>
      </c>
      <c r="E89" s="108"/>
      <c r="F89" s="38" t="str">
        <f t="shared" ref="F89:F93" si="0">IF(OR(OR(E89=0,E89=""),OR(D89=0,D89="")),"",D89*E89)</f>
        <v/>
      </c>
      <c r="H89" s="147"/>
    </row>
    <row r="90" spans="1:8" s="16" customFormat="1" ht="11.25" customHeight="1">
      <c r="A90" s="145" t="s">
        <v>43</v>
      </c>
      <c r="B90" s="146" t="s">
        <v>739</v>
      </c>
      <c r="C90" s="63" t="s">
        <v>14</v>
      </c>
      <c r="D90" s="40">
        <v>3</v>
      </c>
      <c r="E90" s="108"/>
      <c r="F90" s="38" t="str">
        <f t="shared" si="0"/>
        <v/>
      </c>
      <c r="H90" s="147"/>
    </row>
    <row r="91" spans="1:8" s="16" customFormat="1" ht="11.25" customHeight="1">
      <c r="A91" s="145" t="s">
        <v>44</v>
      </c>
      <c r="B91" s="146" t="s">
        <v>740</v>
      </c>
      <c r="C91" s="63" t="s">
        <v>14</v>
      </c>
      <c r="D91" s="40">
        <v>3</v>
      </c>
      <c r="E91" s="108"/>
      <c r="F91" s="38" t="str">
        <f t="shared" si="0"/>
        <v/>
      </c>
      <c r="H91" s="147"/>
    </row>
    <row r="92" spans="1:8" s="16" customFormat="1" ht="11.25" customHeight="1">
      <c r="A92" s="145" t="s">
        <v>47</v>
      </c>
      <c r="B92" s="146" t="s">
        <v>741</v>
      </c>
      <c r="C92" s="63" t="s">
        <v>14</v>
      </c>
      <c r="D92" s="40">
        <v>4</v>
      </c>
      <c r="E92" s="108"/>
      <c r="F92" s="38" t="str">
        <f t="shared" si="0"/>
        <v/>
      </c>
      <c r="H92" s="147"/>
    </row>
    <row r="93" spans="1:8" s="16" customFormat="1" ht="11.25" customHeight="1">
      <c r="A93" s="145" t="s">
        <v>45</v>
      </c>
      <c r="B93" s="146" t="s">
        <v>742</v>
      </c>
      <c r="C93" s="63" t="s">
        <v>14</v>
      </c>
      <c r="D93" s="40">
        <v>4</v>
      </c>
      <c r="E93" s="108"/>
      <c r="F93" s="38" t="str">
        <f t="shared" si="0"/>
        <v/>
      </c>
      <c r="H93" s="147"/>
    </row>
    <row r="94" spans="1:8" s="1" customFormat="1" ht="11.25" customHeight="1">
      <c r="C94" s="4"/>
      <c r="D94" s="3"/>
      <c r="E94" s="380"/>
      <c r="F94" s="499"/>
    </row>
    <row r="95" spans="1:8" s="26" customFormat="1" ht="14.25" customHeight="1">
      <c r="A95" s="487">
        <f>COUNT($A$1:A94)+1</f>
        <v>9</v>
      </c>
      <c r="B95" s="141" t="s">
        <v>364</v>
      </c>
      <c r="C95" s="35"/>
      <c r="D95" s="25"/>
      <c r="E95" s="108"/>
      <c r="F95" s="36"/>
    </row>
    <row r="96" spans="1:8" s="26" customFormat="1" ht="48.95" customHeight="1">
      <c r="A96" s="346"/>
      <c r="B96" s="46" t="s">
        <v>365</v>
      </c>
      <c r="C96" s="35"/>
      <c r="D96" s="25"/>
      <c r="E96" s="108"/>
      <c r="F96" s="36"/>
    </row>
    <row r="97" spans="1:8" s="100" customFormat="1" ht="78.75">
      <c r="A97" s="325"/>
      <c r="B97" s="46" t="s">
        <v>2528</v>
      </c>
      <c r="C97" s="445"/>
      <c r="D97" s="446"/>
      <c r="E97" s="108"/>
      <c r="F97" s="491"/>
    </row>
    <row r="98" spans="1:8" s="100" customFormat="1" ht="23.1" customHeight="1">
      <c r="A98" s="325"/>
      <c r="B98" s="46" t="s">
        <v>366</v>
      </c>
      <c r="C98" s="445"/>
      <c r="D98" s="446"/>
      <c r="E98" s="108"/>
      <c r="F98" s="491"/>
    </row>
    <row r="99" spans="1:8" s="100" customFormat="1" ht="37.5" customHeight="1">
      <c r="A99" s="325"/>
      <c r="B99" s="46" t="s">
        <v>746</v>
      </c>
      <c r="C99" s="445"/>
      <c r="D99" s="446"/>
      <c r="E99" s="108"/>
      <c r="F99" s="491"/>
    </row>
    <row r="100" spans="1:8" s="100" customFormat="1" ht="23.1" customHeight="1">
      <c r="A100" s="325"/>
      <c r="B100" s="46" t="s">
        <v>367</v>
      </c>
      <c r="C100" s="445"/>
      <c r="D100" s="446"/>
      <c r="E100" s="108"/>
      <c r="F100" s="491"/>
    </row>
    <row r="101" spans="1:8" s="100" customFormat="1" ht="33" customHeight="1">
      <c r="A101" s="325"/>
      <c r="B101" s="46" t="s">
        <v>368</v>
      </c>
      <c r="C101" s="445"/>
      <c r="D101" s="446"/>
      <c r="E101" s="108"/>
      <c r="F101" s="491"/>
    </row>
    <row r="102" spans="1:8" s="26" customFormat="1" ht="22.5">
      <c r="A102" s="346"/>
      <c r="B102" s="46" t="s">
        <v>369</v>
      </c>
      <c r="C102" s="35"/>
      <c r="D102" s="25"/>
      <c r="E102" s="108"/>
      <c r="F102" s="36"/>
    </row>
    <row r="103" spans="1:8" s="26" customFormat="1" ht="22.5">
      <c r="A103" s="346"/>
      <c r="B103" s="46" t="s">
        <v>370</v>
      </c>
      <c r="C103" s="35"/>
      <c r="D103" s="25"/>
      <c r="E103" s="108"/>
      <c r="F103" s="38" t="str">
        <f>IF(OR(OR(E103=0,E103=""),OR(D103=0,D103="")),"",D103*E103)</f>
        <v/>
      </c>
    </row>
    <row r="104" spans="1:8" s="100" customFormat="1" ht="11.1" customHeight="1">
      <c r="A104" s="325"/>
      <c r="B104" s="46" t="s">
        <v>371</v>
      </c>
      <c r="C104" s="445"/>
      <c r="D104" s="446"/>
      <c r="E104" s="108"/>
      <c r="F104" s="491"/>
    </row>
    <row r="105" spans="1:8" s="26" customFormat="1" ht="11.25">
      <c r="A105" s="64"/>
      <c r="B105" s="24" t="s">
        <v>2548</v>
      </c>
      <c r="C105" s="63"/>
      <c r="D105" s="40"/>
      <c r="E105" s="108"/>
      <c r="F105" s="38"/>
    </row>
    <row r="106" spans="1:8" s="26" customFormat="1" ht="11.25">
      <c r="A106" s="64" t="s">
        <v>41</v>
      </c>
      <c r="B106" s="24" t="s">
        <v>1113</v>
      </c>
      <c r="C106" s="63" t="s">
        <v>14</v>
      </c>
      <c r="D106" s="40">
        <v>760</v>
      </c>
      <c r="E106" s="108"/>
      <c r="F106" s="38" t="str">
        <f>IF(OR(OR(E106=0,E106=""),OR(D106=0,D106="")),"",D106*E106)</f>
        <v/>
      </c>
    </row>
    <row r="107" spans="1:8" s="26" customFormat="1" ht="11.25">
      <c r="A107" s="64" t="s">
        <v>42</v>
      </c>
      <c r="B107" s="24" t="s">
        <v>744</v>
      </c>
      <c r="C107" s="63" t="s">
        <v>14</v>
      </c>
      <c r="D107" s="40">
        <v>2075</v>
      </c>
      <c r="E107" s="108"/>
      <c r="F107" s="38" t="str">
        <f>IF(OR(OR(E107=0,E107=""),OR(D107=0,D107="")),"",D107*E107)</f>
        <v/>
      </c>
    </row>
    <row r="108" spans="1:8" s="16" customFormat="1" ht="11.25" customHeight="1">
      <c r="A108" s="145" t="s">
        <v>40</v>
      </c>
      <c r="B108" s="146" t="s">
        <v>738</v>
      </c>
      <c r="C108" s="63" t="s">
        <v>14</v>
      </c>
      <c r="D108" s="40">
        <v>5</v>
      </c>
      <c r="E108" s="108"/>
      <c r="F108" s="38" t="str">
        <f t="shared" ref="F108:F112" si="1">IF(OR(OR(E108=0,E108=""),OR(D108=0,D108="")),"",D108*E108)</f>
        <v/>
      </c>
      <c r="H108" s="147"/>
    </row>
    <row r="109" spans="1:8" s="16" customFormat="1" ht="11.25" customHeight="1">
      <c r="A109" s="145" t="s">
        <v>43</v>
      </c>
      <c r="B109" s="146" t="s">
        <v>739</v>
      </c>
      <c r="C109" s="63" t="s">
        <v>14</v>
      </c>
      <c r="D109" s="40">
        <v>3</v>
      </c>
      <c r="E109" s="108"/>
      <c r="F109" s="38" t="str">
        <f t="shared" si="1"/>
        <v/>
      </c>
      <c r="H109" s="147"/>
    </row>
    <row r="110" spans="1:8" s="16" customFormat="1" ht="11.25" customHeight="1">
      <c r="A110" s="145" t="s">
        <v>44</v>
      </c>
      <c r="B110" s="146" t="s">
        <v>740</v>
      </c>
      <c r="C110" s="63" t="s">
        <v>14</v>
      </c>
      <c r="D110" s="40">
        <v>3</v>
      </c>
      <c r="E110" s="108"/>
      <c r="F110" s="38" t="str">
        <f t="shared" si="1"/>
        <v/>
      </c>
      <c r="H110" s="147"/>
    </row>
    <row r="111" spans="1:8" s="16" customFormat="1" ht="11.25" customHeight="1">
      <c r="A111" s="145" t="s">
        <v>47</v>
      </c>
      <c r="B111" s="146" t="s">
        <v>741</v>
      </c>
      <c r="C111" s="63" t="s">
        <v>14</v>
      </c>
      <c r="D111" s="40">
        <v>4</v>
      </c>
      <c r="E111" s="108"/>
      <c r="F111" s="38" t="str">
        <f t="shared" si="1"/>
        <v/>
      </c>
      <c r="H111" s="147"/>
    </row>
    <row r="112" spans="1:8" s="16" customFormat="1" ht="11.25" customHeight="1">
      <c r="A112" s="145" t="s">
        <v>45</v>
      </c>
      <c r="B112" s="146" t="s">
        <v>742</v>
      </c>
      <c r="C112" s="63" t="s">
        <v>14</v>
      </c>
      <c r="D112" s="40">
        <v>4</v>
      </c>
      <c r="E112" s="108"/>
      <c r="F112" s="38" t="str">
        <f t="shared" si="1"/>
        <v/>
      </c>
      <c r="H112" s="147"/>
    </row>
    <row r="113" spans="1:10" customFormat="1">
      <c r="A113" s="493"/>
      <c r="B113" s="494"/>
      <c r="C113" s="495"/>
      <c r="D113" s="496"/>
      <c r="E113" s="502"/>
      <c r="F113" s="497"/>
      <c r="H113" s="498"/>
      <c r="I113" s="498"/>
      <c r="J113" s="498"/>
    </row>
    <row r="114" spans="1:10" s="26" customFormat="1" ht="15.6" customHeight="1">
      <c r="A114" s="487">
        <f>COUNT($A$1:A113)+1</f>
        <v>10</v>
      </c>
      <c r="B114" s="141" t="s">
        <v>745</v>
      </c>
      <c r="C114" s="35"/>
      <c r="D114" s="25"/>
      <c r="E114" s="108"/>
      <c r="F114" s="36"/>
    </row>
    <row r="115" spans="1:10" s="100" customFormat="1" ht="90">
      <c r="A115" s="325"/>
      <c r="B115" s="46" t="s">
        <v>570</v>
      </c>
      <c r="C115" s="445"/>
      <c r="D115" s="446"/>
      <c r="E115" s="108"/>
      <c r="F115" s="491"/>
    </row>
    <row r="116" spans="1:10" s="100" customFormat="1" ht="22.5">
      <c r="A116" s="325"/>
      <c r="B116" s="46" t="s">
        <v>372</v>
      </c>
      <c r="C116" s="445"/>
      <c r="D116" s="446"/>
      <c r="E116" s="108"/>
      <c r="F116" s="491"/>
    </row>
    <row r="117" spans="1:10" s="100" customFormat="1" ht="56.25">
      <c r="A117" s="325" t="s">
        <v>81</v>
      </c>
      <c r="B117" s="46" t="s">
        <v>373</v>
      </c>
      <c r="C117" s="445"/>
      <c r="D117" s="446"/>
      <c r="E117" s="108"/>
      <c r="F117" s="491"/>
    </row>
    <row r="118" spans="1:10" s="100" customFormat="1" ht="33.75">
      <c r="A118" s="325" t="s">
        <v>81</v>
      </c>
      <c r="B118" s="46" t="s">
        <v>571</v>
      </c>
      <c r="C118" s="445"/>
      <c r="D118" s="446"/>
      <c r="E118" s="108"/>
      <c r="F118" s="491"/>
    </row>
    <row r="119" spans="1:10" s="100" customFormat="1" ht="45">
      <c r="A119" s="325" t="s">
        <v>81</v>
      </c>
      <c r="B119" s="46" t="s">
        <v>572</v>
      </c>
      <c r="C119" s="445"/>
      <c r="D119" s="446"/>
      <c r="E119" s="108"/>
      <c r="F119" s="491"/>
    </row>
    <row r="120" spans="1:10" s="100" customFormat="1" ht="22.5">
      <c r="A120" s="325"/>
      <c r="B120" s="46" t="s">
        <v>374</v>
      </c>
      <c r="C120" s="445"/>
      <c r="D120" s="446"/>
      <c r="E120" s="108"/>
      <c r="F120" s="491"/>
    </row>
    <row r="121" spans="1:10" s="100" customFormat="1" ht="45">
      <c r="A121" s="325"/>
      <c r="B121" s="46" t="s">
        <v>573</v>
      </c>
      <c r="C121" s="445"/>
      <c r="D121" s="446"/>
      <c r="E121" s="108"/>
      <c r="F121" s="491"/>
    </row>
    <row r="122" spans="1:10" s="100" customFormat="1" ht="11.1" customHeight="1">
      <c r="A122" s="325"/>
      <c r="B122" s="46" t="s">
        <v>371</v>
      </c>
      <c r="C122" s="445"/>
      <c r="D122" s="446"/>
      <c r="E122" s="108"/>
      <c r="F122" s="491"/>
    </row>
    <row r="123" spans="1:10" s="100" customFormat="1" ht="11.1" customHeight="1">
      <c r="A123" s="325"/>
      <c r="B123" s="46" t="s">
        <v>574</v>
      </c>
      <c r="C123" s="445"/>
      <c r="D123" s="446"/>
      <c r="E123" s="108"/>
      <c r="F123" s="491"/>
    </row>
    <row r="124" spans="1:10" s="26" customFormat="1" ht="11.25">
      <c r="A124" s="64" t="s">
        <v>41</v>
      </c>
      <c r="B124" s="492" t="s">
        <v>1114</v>
      </c>
      <c r="C124" s="35" t="s">
        <v>13</v>
      </c>
      <c r="D124" s="25">
        <v>988</v>
      </c>
      <c r="E124" s="108"/>
      <c r="F124" s="38" t="str">
        <f t="shared" ref="F124" si="2">IF(OR(OR(E124=0,E124=""),OR(D124=0,D124="")),"",D124*E124)</f>
        <v/>
      </c>
    </row>
    <row r="125" spans="1:10" s="26" customFormat="1" ht="11.25">
      <c r="A125" s="64" t="s">
        <v>42</v>
      </c>
      <c r="B125" s="24" t="s">
        <v>1115</v>
      </c>
      <c r="C125" s="63" t="s">
        <v>14</v>
      </c>
      <c r="D125" s="40">
        <v>760</v>
      </c>
      <c r="E125" s="108"/>
      <c r="F125" s="38" t="str">
        <f>IF(OR(OR(E125=0,E125=""),OR(D125=0,D125="")),"",D125*E125)</f>
        <v/>
      </c>
    </row>
    <row r="126" spans="1:10" s="100" customFormat="1" ht="3" customHeight="1">
      <c r="A126" s="325"/>
      <c r="B126" s="46"/>
      <c r="C126" s="445"/>
      <c r="D126" s="446"/>
      <c r="E126" s="108"/>
      <c r="F126" s="491"/>
    </row>
    <row r="127" spans="1:10" s="26" customFormat="1" ht="11.25">
      <c r="A127" s="64" t="s">
        <v>40</v>
      </c>
      <c r="B127" s="492" t="s">
        <v>1114</v>
      </c>
      <c r="C127" s="35" t="s">
        <v>13</v>
      </c>
      <c r="D127" s="25">
        <v>2690</v>
      </c>
      <c r="E127" s="108"/>
      <c r="F127" s="38" t="str">
        <f t="shared" ref="F127" si="3">IF(OR(OR(E127=0,E127=""),OR(D127=0,D127="")),"",D127*E127)</f>
        <v/>
      </c>
    </row>
    <row r="128" spans="1:10" s="26" customFormat="1" ht="11.25">
      <c r="A128" s="64" t="s">
        <v>43</v>
      </c>
      <c r="B128" s="24" t="s">
        <v>1115</v>
      </c>
      <c r="C128" s="63" t="s">
        <v>14</v>
      </c>
      <c r="D128" s="40">
        <v>2075</v>
      </c>
      <c r="E128" s="108"/>
      <c r="F128" s="38" t="str">
        <f>IF(OR(OR(E128=0,E128=""),OR(D128=0,D128="")),"",D128*E128)</f>
        <v/>
      </c>
    </row>
    <row r="129" spans="1:10" s="46" customFormat="1" ht="11.25" customHeight="1">
      <c r="A129" s="50"/>
      <c r="B129" s="373"/>
      <c r="C129" s="23"/>
      <c r="D129" s="23"/>
      <c r="E129" s="107"/>
      <c r="F129" s="33"/>
    </row>
    <row r="130" spans="1:10" s="46" customFormat="1" ht="11.25" customHeight="1">
      <c r="A130" s="50"/>
      <c r="B130" s="140"/>
      <c r="C130" s="23"/>
      <c r="D130" s="23"/>
      <c r="E130" s="107"/>
      <c r="F130" s="33"/>
    </row>
    <row r="131" spans="1:10" s="46" customFormat="1" ht="11.25" customHeight="1">
      <c r="A131" s="50"/>
      <c r="B131" s="373"/>
      <c r="C131" s="23"/>
      <c r="D131" s="23"/>
      <c r="E131" s="107"/>
      <c r="F131" s="33"/>
    </row>
    <row r="132" spans="1:10" s="48" customFormat="1" ht="15.75">
      <c r="A132" s="120" t="str">
        <f>A3</f>
        <v>A.IV.</v>
      </c>
      <c r="B132" s="116" t="s">
        <v>1111</v>
      </c>
      <c r="C132" s="119"/>
      <c r="D132" s="118"/>
      <c r="E132" s="119"/>
      <c r="F132" s="117" t="str">
        <f>IF(SUM(F1:F131)&gt;0,SUM(F1:F131),"")</f>
        <v/>
      </c>
    </row>
    <row r="133" spans="1:10" s="26" customFormat="1" ht="11.25" customHeight="1">
      <c r="A133" s="15"/>
      <c r="B133" s="15"/>
      <c r="C133" s="15"/>
      <c r="D133" s="23"/>
      <c r="E133" s="15"/>
      <c r="F133" s="33"/>
    </row>
    <row r="134" spans="1:10" s="26" customFormat="1">
      <c r="A134" s="15"/>
      <c r="B134" s="15"/>
      <c r="C134" s="15"/>
      <c r="D134" s="23"/>
      <c r="E134" s="15"/>
      <c r="F134" s="33"/>
    </row>
    <row r="135" spans="1:10">
      <c r="I135" s="45"/>
    </row>
    <row r="136" spans="1:10" ht="14.25">
      <c r="H136" s="44"/>
      <c r="I136" s="44"/>
      <c r="J136" s="44"/>
    </row>
  </sheetData>
  <protectedRanges>
    <protectedRange password="C758" sqref="B99:D101 B104:D104" name="Range1"/>
    <protectedRange password="C758" sqref="B53:B58 B113:B123 B126" name="Range1_2"/>
  </protectedRanges>
  <phoneticPr fontId="59" type="noConversion"/>
  <conditionalFormatting sqref="F25 F115:F121">
    <cfRule type="cellIs" dxfId="53" priority="14" stopIfTrue="1" operator="greaterThan">
      <formula>0</formula>
    </cfRule>
  </conditionalFormatting>
  <conditionalFormatting sqref="F7">
    <cfRule type="cellIs" dxfId="52" priority="13" stopIfTrue="1" operator="greaterThan">
      <formula>0</formula>
    </cfRule>
  </conditionalFormatting>
  <conditionalFormatting sqref="F8">
    <cfRule type="cellIs" dxfId="51" priority="12" stopIfTrue="1" operator="greaterThan">
      <formula>0</formula>
    </cfRule>
  </conditionalFormatting>
  <conditionalFormatting sqref="F100:F101 F104:F105">
    <cfRule type="cellIs" dxfId="50" priority="11" stopIfTrue="1" operator="greaterThan">
      <formula>0</formula>
    </cfRule>
  </conditionalFormatting>
  <conditionalFormatting sqref="F45:F46">
    <cfRule type="cellIs" dxfId="49" priority="10" stopIfTrue="1" operator="greaterThan">
      <formula>0</formula>
    </cfRule>
  </conditionalFormatting>
  <conditionalFormatting sqref="F47">
    <cfRule type="cellIs" dxfId="48" priority="9" stopIfTrue="1" operator="greaterThan">
      <formula>0</formula>
    </cfRule>
  </conditionalFormatting>
  <conditionalFormatting sqref="F98">
    <cfRule type="cellIs" dxfId="47" priority="8" stopIfTrue="1" operator="greaterThan">
      <formula>0</formula>
    </cfRule>
  </conditionalFormatting>
  <conditionalFormatting sqref="F99">
    <cfRule type="cellIs" dxfId="46" priority="6" stopIfTrue="1" operator="greaterThan">
      <formula>0</formula>
    </cfRule>
  </conditionalFormatting>
  <conditionalFormatting sqref="F97">
    <cfRule type="cellIs" dxfId="45" priority="7" stopIfTrue="1" operator="greaterThan">
      <formula>0</formula>
    </cfRule>
  </conditionalFormatting>
  <conditionalFormatting sqref="F122:F123">
    <cfRule type="cellIs" dxfId="44" priority="4" stopIfTrue="1" operator="greaterThan">
      <formula>0</formula>
    </cfRule>
  </conditionalFormatting>
  <conditionalFormatting sqref="F55:F56">
    <cfRule type="cellIs" dxfId="43" priority="3" stopIfTrue="1" operator="greaterThan">
      <formula>0</formula>
    </cfRule>
  </conditionalFormatting>
  <conditionalFormatting sqref="F57:F58">
    <cfRule type="cellIs" dxfId="42" priority="2" stopIfTrue="1" operator="greaterThan">
      <formula>0</formula>
    </cfRule>
  </conditionalFormatting>
  <conditionalFormatting sqref="F126">
    <cfRule type="cellIs" dxfId="41"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4" manualBreakCount="4">
    <brk id="34" max="5" man="1"/>
    <brk id="61" max="5" man="1"/>
    <brk id="94" max="5" man="1"/>
    <brk id="11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M86"/>
  <sheetViews>
    <sheetView showZeros="0" view="pageBreakPreview" topLeftCell="A50" zoomScale="145" zoomScaleNormal="100" zoomScaleSheetLayoutView="145" workbookViewId="0">
      <selection activeCell="B58" sqref="B58"/>
    </sheetView>
  </sheetViews>
  <sheetFormatPr defaultColWidth="9.140625" defaultRowHeight="12.75"/>
  <cols>
    <col min="1" max="1" width="7.28515625" style="15" customWidth="1"/>
    <col min="2" max="2" width="45.7109375" style="15" customWidth="1"/>
    <col min="3" max="3" width="6.140625" style="15" customWidth="1"/>
    <col min="4" max="4" width="9.28515625" style="23" customWidth="1"/>
    <col min="5" max="5" width="8.28515625" style="15" customWidth="1"/>
    <col min="6" max="6" width="12.42578125" style="33" customWidth="1"/>
    <col min="7" max="16384" width="9.140625" style="15"/>
  </cols>
  <sheetData>
    <row r="1" spans="1:6" s="843" customFormat="1" ht="12" thickBot="1">
      <c r="A1" s="838" t="s">
        <v>2671</v>
      </c>
      <c r="B1" s="839" t="s">
        <v>2672</v>
      </c>
      <c r="C1" s="840" t="s">
        <v>2673</v>
      </c>
      <c r="D1" s="841" t="s">
        <v>2674</v>
      </c>
      <c r="E1" s="840" t="s">
        <v>2675</v>
      </c>
      <c r="F1" s="842" t="s">
        <v>2676</v>
      </c>
    </row>
    <row r="2" spans="1:6" s="26" customFormat="1" ht="12" thickTop="1">
      <c r="A2" s="49"/>
      <c r="B2" s="37"/>
      <c r="C2" s="25"/>
      <c r="D2" s="25"/>
      <c r="E2" s="35"/>
      <c r="F2" s="36"/>
    </row>
    <row r="3" spans="1:6" s="48" customFormat="1" ht="15.75">
      <c r="A3" s="51" t="s">
        <v>34</v>
      </c>
      <c r="B3" s="72" t="s">
        <v>26</v>
      </c>
      <c r="C3" s="52"/>
      <c r="D3" s="52"/>
      <c r="E3" s="377"/>
      <c r="F3" s="54"/>
    </row>
    <row r="4" spans="1:6" s="48" customFormat="1" ht="15.75">
      <c r="A4" s="55"/>
      <c r="B4" s="104"/>
      <c r="C4" s="56"/>
      <c r="D4" s="56"/>
      <c r="E4" s="378"/>
      <c r="F4" s="57"/>
    </row>
    <row r="5" spans="1:6" s="46" customFormat="1" ht="11.25">
      <c r="A5" s="80"/>
      <c r="B5" s="24" t="s">
        <v>5</v>
      </c>
      <c r="E5" s="101"/>
    </row>
    <row r="6" spans="1:6" s="26" customFormat="1" ht="56.25">
      <c r="A6" s="503"/>
      <c r="B6" s="504" t="s">
        <v>154</v>
      </c>
      <c r="C6" s="505"/>
      <c r="D6" s="25"/>
      <c r="E6" s="108"/>
    </row>
    <row r="7" spans="1:6" s="26" customFormat="1" ht="22.5">
      <c r="A7" s="503"/>
      <c r="B7" s="504" t="s">
        <v>155</v>
      </c>
      <c r="C7" s="505"/>
      <c r="D7" s="25"/>
      <c r="E7" s="108"/>
    </row>
    <row r="8" spans="1:6" s="26" customFormat="1" ht="22.5">
      <c r="A8" s="503"/>
      <c r="B8" s="504" t="s">
        <v>156</v>
      </c>
      <c r="C8" s="505"/>
      <c r="D8" s="25"/>
      <c r="E8" s="108"/>
    </row>
    <row r="9" spans="1:6" s="26" customFormat="1" ht="11.25">
      <c r="A9" s="69"/>
      <c r="B9" s="24"/>
      <c r="C9" s="70"/>
      <c r="D9" s="70"/>
      <c r="E9" s="381"/>
      <c r="F9" s="71"/>
    </row>
    <row r="10" spans="1:6" s="26" customFormat="1" ht="33.75">
      <c r="A10" s="506"/>
      <c r="B10" s="504" t="s">
        <v>202</v>
      </c>
      <c r="D10" s="25"/>
      <c r="E10" s="108"/>
      <c r="F10" s="35"/>
    </row>
    <row r="11" spans="1:6" s="26" customFormat="1" ht="11.25">
      <c r="A11" s="69"/>
      <c r="B11" s="24"/>
      <c r="C11" s="70"/>
      <c r="D11" s="70"/>
      <c r="E11" s="381"/>
      <c r="F11" s="71"/>
    </row>
    <row r="12" spans="1:6" s="26" customFormat="1" ht="11.25">
      <c r="A12" s="69"/>
      <c r="B12" s="24" t="s">
        <v>123</v>
      </c>
      <c r="C12" s="70"/>
      <c r="D12" s="70"/>
      <c r="E12" s="381"/>
      <c r="F12" s="71"/>
    </row>
    <row r="13" spans="1:6" s="26" customFormat="1" ht="11.25">
      <c r="A13" s="69"/>
      <c r="B13" s="24" t="s">
        <v>157</v>
      </c>
      <c r="C13" s="70"/>
      <c r="D13" s="70"/>
      <c r="E13" s="381"/>
      <c r="F13" s="71"/>
    </row>
    <row r="14" spans="1:6" s="37" customFormat="1" ht="22.5">
      <c r="A14" s="507" t="s">
        <v>81</v>
      </c>
      <c r="B14" s="504" t="s">
        <v>166</v>
      </c>
      <c r="E14" s="158"/>
    </row>
    <row r="15" spans="1:6" s="37" customFormat="1" ht="11.25">
      <c r="A15" s="507" t="s">
        <v>81</v>
      </c>
      <c r="B15" s="504" t="s">
        <v>167</v>
      </c>
      <c r="E15" s="158"/>
    </row>
    <row r="16" spans="1:6" s="37" customFormat="1" ht="11.25">
      <c r="A16" s="507" t="s">
        <v>81</v>
      </c>
      <c r="B16" s="504" t="s">
        <v>158</v>
      </c>
      <c r="E16" s="158"/>
    </row>
    <row r="17" spans="1:6" s="37" customFormat="1" ht="22.5">
      <c r="A17" s="507" t="s">
        <v>81</v>
      </c>
      <c r="B17" s="504" t="s">
        <v>168</v>
      </c>
      <c r="E17" s="158"/>
    </row>
    <row r="18" spans="1:6" s="37" customFormat="1" ht="11.25">
      <c r="A18" s="507" t="s">
        <v>81</v>
      </c>
      <c r="B18" s="504" t="s">
        <v>159</v>
      </c>
      <c r="E18" s="158"/>
    </row>
    <row r="19" spans="1:6" s="37" customFormat="1" ht="22.5">
      <c r="A19" s="507" t="s">
        <v>81</v>
      </c>
      <c r="B19" s="504" t="s">
        <v>160</v>
      </c>
      <c r="E19" s="158"/>
    </row>
    <row r="20" spans="1:6" s="37" customFormat="1" ht="11.25">
      <c r="A20" s="507" t="s">
        <v>81</v>
      </c>
      <c r="B20" s="504" t="s">
        <v>169</v>
      </c>
      <c r="E20" s="158"/>
    </row>
    <row r="21" spans="1:6" s="37" customFormat="1" ht="11.25">
      <c r="A21" s="507" t="s">
        <v>81</v>
      </c>
      <c r="B21" s="504" t="s">
        <v>161</v>
      </c>
      <c r="E21" s="158"/>
    </row>
    <row r="22" spans="1:6" s="37" customFormat="1" ht="11.25">
      <c r="A22" s="507" t="s">
        <v>81</v>
      </c>
      <c r="B22" s="504" t="s">
        <v>162</v>
      </c>
      <c r="E22" s="158"/>
    </row>
    <row r="23" spans="1:6" s="37" customFormat="1" ht="22.5">
      <c r="A23" s="507" t="s">
        <v>81</v>
      </c>
      <c r="B23" s="504" t="s">
        <v>163</v>
      </c>
      <c r="E23" s="158"/>
    </row>
    <row r="24" spans="1:6" s="37" customFormat="1" ht="22.5">
      <c r="A24" s="507" t="s">
        <v>81</v>
      </c>
      <c r="B24" s="504" t="s">
        <v>164</v>
      </c>
      <c r="E24" s="158"/>
    </row>
    <row r="25" spans="1:6" s="37" customFormat="1" ht="22.5">
      <c r="A25" s="507" t="s">
        <v>81</v>
      </c>
      <c r="B25" s="504" t="s">
        <v>170</v>
      </c>
      <c r="E25" s="158"/>
    </row>
    <row r="26" spans="1:6" s="37" customFormat="1" ht="33.75">
      <c r="A26" s="507" t="s">
        <v>81</v>
      </c>
      <c r="B26" s="504" t="s">
        <v>171</v>
      </c>
      <c r="E26" s="158"/>
    </row>
    <row r="27" spans="1:6" s="37" customFormat="1" ht="22.5">
      <c r="A27" s="507" t="s">
        <v>81</v>
      </c>
      <c r="B27" s="504" t="s">
        <v>172</v>
      </c>
      <c r="E27" s="158"/>
    </row>
    <row r="28" spans="1:6" s="37" customFormat="1" ht="11.25">
      <c r="A28" s="507"/>
      <c r="B28" s="504"/>
      <c r="E28" s="158"/>
    </row>
    <row r="29" spans="1:6" s="37" customFormat="1" ht="33.75">
      <c r="A29" s="507"/>
      <c r="B29" s="504" t="s">
        <v>165</v>
      </c>
      <c r="E29" s="158"/>
    </row>
    <row r="30" spans="1:6">
      <c r="A30" s="508"/>
      <c r="B30" s="509"/>
      <c r="C30" s="510"/>
      <c r="D30" s="3"/>
      <c r="E30" s="107"/>
      <c r="F30" s="32"/>
    </row>
    <row r="31" spans="1:6" s="26" customFormat="1" ht="24">
      <c r="A31" s="511">
        <f>COUNT($A$1:A30)+1</f>
        <v>1</v>
      </c>
      <c r="B31" s="512" t="s">
        <v>1222</v>
      </c>
      <c r="C31" s="35"/>
      <c r="D31" s="25"/>
      <c r="E31" s="108"/>
      <c r="F31" s="36"/>
    </row>
    <row r="32" spans="1:6" s="26" customFormat="1" ht="33.75">
      <c r="A32" s="346"/>
      <c r="B32" s="46" t="s">
        <v>1223</v>
      </c>
      <c r="C32" s="35"/>
      <c r="D32" s="25"/>
      <c r="E32" s="108"/>
      <c r="F32" s="36"/>
    </row>
    <row r="33" spans="1:13" s="26" customFormat="1" ht="11.25" customHeight="1">
      <c r="A33" s="346"/>
      <c r="B33" s="46" t="s">
        <v>1224</v>
      </c>
      <c r="C33" s="35"/>
      <c r="D33" s="25"/>
      <c r="E33" s="108"/>
      <c r="F33" s="36"/>
    </row>
    <row r="34" spans="1:13" s="26" customFormat="1" ht="22.5">
      <c r="A34" s="346"/>
      <c r="B34" s="46" t="s">
        <v>370</v>
      </c>
      <c r="C34" s="35"/>
      <c r="D34" s="25"/>
      <c r="E34" s="108"/>
      <c r="F34" s="38" t="str">
        <f>IF(OR(OR(E34=0,E34=""),OR(D34=0,D34="")),"",D34*E34)</f>
        <v/>
      </c>
    </row>
    <row r="35" spans="1:13" s="26" customFormat="1" ht="11.25" customHeight="1">
      <c r="A35" s="346"/>
      <c r="B35" s="46" t="s">
        <v>1221</v>
      </c>
      <c r="C35" s="35"/>
      <c r="D35" s="25"/>
      <c r="E35" s="108"/>
      <c r="F35" s="38" t="str">
        <f>IF(OR(OR(E35=0,E35=""),OR(D35=0,D35="")),"",D35*E35)</f>
        <v/>
      </c>
    </row>
    <row r="36" spans="1:13" s="26" customFormat="1" ht="11.25" customHeight="1">
      <c r="A36" s="64"/>
      <c r="B36" s="492"/>
      <c r="C36" s="35" t="s">
        <v>16</v>
      </c>
      <c r="D36" s="25">
        <v>1.65</v>
      </c>
      <c r="E36" s="108"/>
      <c r="F36" s="38" t="str">
        <f>IF(OR(OR(E36=0,E36=""),OR(D36=0,D36="")),"",D36*E36)</f>
        <v/>
      </c>
    </row>
    <row r="37" spans="1:13" ht="11.25" customHeight="1">
      <c r="A37" s="508"/>
      <c r="B37" s="509"/>
      <c r="C37" s="510"/>
      <c r="D37" s="3"/>
      <c r="E37" s="107"/>
      <c r="F37" s="32"/>
    </row>
    <row r="38" spans="1:13" s="143" customFormat="1" ht="24">
      <c r="A38" s="511">
        <f>COUNT($A$1:A37)+1</f>
        <v>2</v>
      </c>
      <c r="B38" s="512" t="s">
        <v>400</v>
      </c>
      <c r="C38" s="142"/>
      <c r="D38" s="142"/>
      <c r="E38" s="524"/>
      <c r="F38" s="513"/>
    </row>
    <row r="39" spans="1:13" s="520" customFormat="1" ht="67.5">
      <c r="A39" s="514"/>
      <c r="B39" s="515" t="s">
        <v>401</v>
      </c>
      <c r="C39" s="516"/>
      <c r="D39" s="517"/>
      <c r="E39" s="144"/>
      <c r="F39" s="518"/>
      <c r="G39" s="519"/>
      <c r="H39" s="519"/>
      <c r="I39" s="519"/>
      <c r="J39" s="519"/>
      <c r="K39" s="519"/>
      <c r="L39" s="519"/>
      <c r="M39" s="519"/>
    </row>
    <row r="40" spans="1:13" s="16" customFormat="1" ht="11.25" customHeight="1">
      <c r="A40" s="145"/>
      <c r="B40" s="146" t="s">
        <v>1116</v>
      </c>
      <c r="C40" s="70" t="s">
        <v>14</v>
      </c>
      <c r="D40" s="70">
        <v>215.6</v>
      </c>
      <c r="E40" s="478"/>
      <c r="F40" s="38" t="str">
        <f>IF(OR(OR(E40=0,E40=""),OR(D40=0,D40="")),"",D40*E40)</f>
        <v/>
      </c>
      <c r="H40" s="147"/>
    </row>
    <row r="41" spans="1:13" ht="11.25" customHeight="1">
      <c r="A41" s="508"/>
      <c r="B41" s="509"/>
      <c r="C41" s="510"/>
      <c r="D41" s="3"/>
      <c r="E41" s="107"/>
      <c r="F41" s="32"/>
    </row>
    <row r="42" spans="1:13" s="16" customFormat="1" ht="11.25" customHeight="1">
      <c r="A42" s="145"/>
      <c r="B42" s="146"/>
      <c r="C42" s="70"/>
      <c r="D42" s="70"/>
      <c r="E42" s="478"/>
      <c r="F42" s="38"/>
      <c r="H42" s="147"/>
    </row>
    <row r="43" spans="1:13" s="143" customFormat="1" ht="24">
      <c r="A43" s="511">
        <f>COUNT($A$1:A42)+1</f>
        <v>3</v>
      </c>
      <c r="B43" s="512" t="s">
        <v>554</v>
      </c>
      <c r="C43" s="142"/>
      <c r="D43" s="142"/>
      <c r="E43" s="524"/>
      <c r="F43" s="513"/>
    </row>
    <row r="44" spans="1:13" s="520" customFormat="1" ht="22.5">
      <c r="A44" s="514"/>
      <c r="B44" s="521" t="s">
        <v>555</v>
      </c>
      <c r="C44" s="516"/>
      <c r="D44" s="517"/>
      <c r="E44" s="144"/>
      <c r="F44" s="518"/>
      <c r="G44" s="519"/>
      <c r="H44" s="519"/>
      <c r="I44" s="519"/>
      <c r="J44" s="519"/>
      <c r="K44" s="519"/>
      <c r="L44" s="519"/>
      <c r="M44" s="519"/>
    </row>
    <row r="45" spans="1:13" s="520" customFormat="1" ht="22.5">
      <c r="A45" s="514"/>
      <c r="B45" s="521" t="s">
        <v>561</v>
      </c>
      <c r="C45" s="516"/>
      <c r="D45" s="517"/>
      <c r="E45" s="144"/>
      <c r="F45" s="518"/>
      <c r="G45" s="519"/>
      <c r="H45" s="519"/>
      <c r="I45" s="519"/>
      <c r="J45" s="519"/>
      <c r="K45" s="519"/>
      <c r="L45" s="519"/>
      <c r="M45" s="519"/>
    </row>
    <row r="46" spans="1:13" s="520" customFormat="1" ht="11.25" customHeight="1">
      <c r="A46" s="514"/>
      <c r="B46" s="521" t="s">
        <v>556</v>
      </c>
      <c r="C46" s="516"/>
      <c r="D46" s="517"/>
      <c r="E46" s="144"/>
      <c r="F46" s="518"/>
      <c r="G46" s="519"/>
      <c r="H46" s="519"/>
      <c r="I46" s="519"/>
      <c r="J46" s="519"/>
      <c r="K46" s="519"/>
      <c r="L46" s="519"/>
      <c r="M46" s="519"/>
    </row>
    <row r="47" spans="1:13" s="520" customFormat="1" ht="11.25" customHeight="1">
      <c r="A47" s="514"/>
      <c r="B47" s="521" t="s">
        <v>557</v>
      </c>
      <c r="C47" s="516"/>
      <c r="D47" s="517"/>
      <c r="E47" s="144"/>
      <c r="F47" s="518"/>
      <c r="G47" s="519"/>
      <c r="H47" s="519"/>
      <c r="I47" s="519"/>
      <c r="J47" s="519"/>
      <c r="K47" s="519"/>
      <c r="L47" s="519"/>
      <c r="M47" s="519"/>
    </row>
    <row r="48" spans="1:13" s="16" customFormat="1" ht="11.25" customHeight="1">
      <c r="A48" s="145"/>
      <c r="B48" s="146"/>
      <c r="C48" s="70" t="s">
        <v>13</v>
      </c>
      <c r="D48" s="70">
        <v>60</v>
      </c>
      <c r="E48" s="478"/>
      <c r="F48" s="38" t="str">
        <f>IF(OR(OR(E48=0,E48=""),OR(D48=0,D48="")),"",D48*E48)</f>
        <v/>
      </c>
      <c r="H48" s="147"/>
    </row>
    <row r="49" spans="1:13" s="16" customFormat="1" ht="11.25" customHeight="1">
      <c r="A49" s="145"/>
      <c r="B49" s="146"/>
      <c r="C49" s="70"/>
      <c r="D49" s="70"/>
      <c r="E49" s="478"/>
      <c r="F49" s="38"/>
      <c r="H49" s="147"/>
    </row>
    <row r="50" spans="1:13" s="143" customFormat="1" ht="48">
      <c r="A50" s="511">
        <f>COUNT($A$1:A49)+1</f>
        <v>4</v>
      </c>
      <c r="B50" s="512" t="s">
        <v>560</v>
      </c>
      <c r="C50" s="142"/>
      <c r="D50" s="142"/>
      <c r="E50" s="524"/>
      <c r="F50" s="513"/>
    </row>
    <row r="51" spans="1:13" s="520" customFormat="1" ht="33.75">
      <c r="A51" s="514"/>
      <c r="B51" s="521" t="s">
        <v>565</v>
      </c>
      <c r="C51" s="516"/>
      <c r="D51" s="517"/>
      <c r="E51" s="144"/>
      <c r="F51" s="518"/>
      <c r="G51" s="519"/>
      <c r="H51" s="519"/>
      <c r="I51" s="519"/>
      <c r="J51" s="519"/>
      <c r="K51" s="519"/>
      <c r="L51" s="519"/>
      <c r="M51" s="519"/>
    </row>
    <row r="52" spans="1:13" s="520" customFormat="1" ht="22.5">
      <c r="A52" s="514"/>
      <c r="B52" s="521" t="s">
        <v>562</v>
      </c>
      <c r="C52" s="516"/>
      <c r="D52" s="517"/>
      <c r="E52" s="144"/>
      <c r="F52" s="518"/>
      <c r="G52" s="519"/>
      <c r="H52" s="519"/>
      <c r="I52" s="519"/>
      <c r="J52" s="519"/>
      <c r="K52" s="519"/>
      <c r="L52" s="519"/>
      <c r="M52" s="519"/>
    </row>
    <row r="53" spans="1:13" s="520" customFormat="1" ht="11.25" customHeight="1">
      <c r="A53" s="514"/>
      <c r="B53" s="521" t="s">
        <v>563</v>
      </c>
      <c r="C53" s="516"/>
      <c r="D53" s="517"/>
      <c r="E53" s="144"/>
      <c r="F53" s="518"/>
      <c r="G53" s="519"/>
      <c r="H53" s="519"/>
      <c r="I53" s="519"/>
      <c r="J53" s="519"/>
      <c r="K53" s="519"/>
      <c r="L53" s="519"/>
      <c r="M53" s="519"/>
    </row>
    <row r="54" spans="1:13" s="520" customFormat="1" ht="11.25" customHeight="1">
      <c r="A54" s="514"/>
      <c r="B54" s="521" t="s">
        <v>564</v>
      </c>
      <c r="C54" s="516"/>
      <c r="D54" s="517"/>
      <c r="E54" s="144"/>
      <c r="F54" s="518"/>
      <c r="G54" s="519"/>
      <c r="H54" s="519"/>
      <c r="I54" s="519"/>
      <c r="J54" s="519"/>
      <c r="K54" s="519"/>
      <c r="L54" s="519"/>
      <c r="M54" s="519"/>
    </row>
    <row r="55" spans="1:13" s="16" customFormat="1" ht="11.25" customHeight="1">
      <c r="A55" s="145"/>
      <c r="B55" s="146"/>
      <c r="C55" s="70" t="s">
        <v>13</v>
      </c>
      <c r="D55" s="70">
        <v>56</v>
      </c>
      <c r="E55" s="478"/>
      <c r="F55" s="38" t="str">
        <f>IF(OR(OR(E55=0,E55=""),OR(D55=0,D55="")),"",D55*E55)</f>
        <v/>
      </c>
      <c r="H55" s="147"/>
    </row>
    <row r="56" spans="1:13" s="16" customFormat="1" ht="11.25" customHeight="1">
      <c r="A56" s="145"/>
      <c r="B56" s="146"/>
      <c r="C56" s="70"/>
      <c r="D56" s="70"/>
      <c r="E56" s="478"/>
      <c r="F56" s="38"/>
      <c r="H56" s="147"/>
    </row>
    <row r="57" spans="1:13" s="143" customFormat="1" ht="24">
      <c r="A57" s="511">
        <f>COUNT($A$1:A56)+1</f>
        <v>5</v>
      </c>
      <c r="B57" s="512" t="s">
        <v>772</v>
      </c>
      <c r="C57" s="142"/>
      <c r="D57" s="142"/>
      <c r="E57" s="524"/>
      <c r="F57" s="513"/>
    </row>
    <row r="58" spans="1:13" s="520" customFormat="1" ht="213.75">
      <c r="A58" s="514"/>
      <c r="B58" s="522" t="s">
        <v>2613</v>
      </c>
      <c r="C58" s="516"/>
      <c r="D58" s="517"/>
      <c r="E58" s="144"/>
      <c r="F58" s="518"/>
      <c r="G58" s="519"/>
      <c r="H58" s="519"/>
      <c r="I58" s="519"/>
      <c r="J58" s="519"/>
      <c r="K58" s="519"/>
      <c r="L58" s="519"/>
      <c r="M58" s="519"/>
    </row>
    <row r="59" spans="1:13" s="520" customFormat="1" ht="22.5">
      <c r="A59" s="514"/>
      <c r="B59" s="521" t="s">
        <v>773</v>
      </c>
      <c r="C59" s="516"/>
      <c r="D59" s="517"/>
      <c r="E59" s="144"/>
      <c r="F59" s="518"/>
      <c r="G59" s="519"/>
      <c r="H59" s="519"/>
      <c r="I59" s="519"/>
      <c r="J59" s="519"/>
      <c r="K59" s="519"/>
      <c r="L59" s="519"/>
      <c r="M59" s="519"/>
    </row>
    <row r="60" spans="1:13" s="520" customFormat="1" ht="22.5">
      <c r="A60" s="514"/>
      <c r="B60" s="521" t="s">
        <v>774</v>
      </c>
      <c r="C60" s="516"/>
      <c r="D60" s="517"/>
      <c r="E60" s="144"/>
      <c r="F60" s="518"/>
      <c r="G60" s="519"/>
      <c r="H60" s="519"/>
      <c r="I60" s="519"/>
      <c r="J60" s="519"/>
      <c r="K60" s="519"/>
      <c r="L60" s="519"/>
      <c r="M60" s="519"/>
    </row>
    <row r="61" spans="1:13" s="520" customFormat="1" ht="11.25" customHeight="1">
      <c r="A61" s="514"/>
      <c r="B61" s="521" t="s">
        <v>775</v>
      </c>
      <c r="C61" s="516"/>
      <c r="D61" s="517"/>
      <c r="E61" s="144"/>
      <c r="F61" s="518"/>
      <c r="G61" s="519"/>
      <c r="H61" s="519"/>
      <c r="I61" s="519"/>
      <c r="J61" s="519"/>
      <c r="K61" s="519"/>
      <c r="L61" s="519"/>
      <c r="M61" s="519"/>
    </row>
    <row r="62" spans="1:13" s="16" customFormat="1" ht="11.25" customHeight="1">
      <c r="A62" s="145"/>
      <c r="B62" s="146"/>
      <c r="C62" s="70" t="s">
        <v>14</v>
      </c>
      <c r="D62" s="70">
        <v>0.43</v>
      </c>
      <c r="E62" s="478"/>
      <c r="F62" s="38" t="str">
        <f>IF(OR(OR(E62=0,E62=""),OR(D62=0,D62="")),"",D62*E62)</f>
        <v/>
      </c>
      <c r="H62" s="147"/>
    </row>
    <row r="63" spans="1:13" s="16" customFormat="1" ht="11.25" customHeight="1">
      <c r="A63" s="145"/>
      <c r="B63" s="146"/>
      <c r="C63" s="70"/>
      <c r="D63" s="70"/>
      <c r="E63" s="478"/>
      <c r="F63" s="38"/>
      <c r="H63" s="147"/>
    </row>
    <row r="64" spans="1:13" s="143" customFormat="1" ht="24">
      <c r="A64" s="511">
        <f>COUNT($A$1:A63)+1</f>
        <v>6</v>
      </c>
      <c r="B64" s="512" t="s">
        <v>743</v>
      </c>
      <c r="C64" s="142"/>
      <c r="D64" s="142"/>
      <c r="E64" s="524"/>
      <c r="F64" s="513"/>
    </row>
    <row r="65" spans="1:13" s="520" customFormat="1" ht="33.75">
      <c r="A65" s="514"/>
      <c r="B65" s="521" t="s">
        <v>734</v>
      </c>
      <c r="C65" s="516"/>
      <c r="D65" s="517"/>
      <c r="E65" s="144"/>
      <c r="F65" s="518"/>
      <c r="G65" s="519"/>
      <c r="H65" s="519"/>
      <c r="I65" s="519"/>
      <c r="J65" s="519"/>
      <c r="K65" s="519"/>
      <c r="L65" s="519"/>
      <c r="M65" s="519"/>
    </row>
    <row r="66" spans="1:13" s="520" customFormat="1" ht="33.75">
      <c r="A66" s="514"/>
      <c r="B66" s="521" t="s">
        <v>735</v>
      </c>
      <c r="C66" s="516"/>
      <c r="D66" s="517"/>
      <c r="E66" s="144"/>
      <c r="F66" s="518"/>
      <c r="G66" s="519"/>
      <c r="H66" s="519"/>
      <c r="I66" s="519"/>
      <c r="J66" s="519"/>
      <c r="K66" s="519"/>
      <c r="L66" s="519"/>
      <c r="M66" s="519"/>
    </row>
    <row r="67" spans="1:13" s="520" customFormat="1" ht="22.5">
      <c r="A67" s="514"/>
      <c r="B67" s="521" t="s">
        <v>736</v>
      </c>
      <c r="C67" s="516"/>
      <c r="D67" s="517"/>
      <c r="E67" s="144"/>
      <c r="F67" s="518"/>
      <c r="G67" s="519"/>
      <c r="H67" s="519"/>
      <c r="I67" s="519"/>
      <c r="J67" s="519"/>
      <c r="K67" s="519"/>
      <c r="L67" s="519"/>
      <c r="M67" s="519"/>
    </row>
    <row r="68" spans="1:13" s="520" customFormat="1" ht="11.25" customHeight="1">
      <c r="A68" s="514"/>
      <c r="B68" s="521" t="s">
        <v>737</v>
      </c>
      <c r="C68" s="516"/>
      <c r="D68" s="517"/>
      <c r="E68" s="144"/>
      <c r="F68" s="518"/>
      <c r="G68" s="519"/>
      <c r="H68" s="519"/>
      <c r="I68" s="519"/>
      <c r="J68" s="519"/>
      <c r="K68" s="519"/>
      <c r="L68" s="519"/>
      <c r="M68" s="519"/>
    </row>
    <row r="69" spans="1:13" s="16" customFormat="1" ht="11.25" customHeight="1">
      <c r="A69" s="145" t="s">
        <v>41</v>
      </c>
      <c r="B69" s="146" t="s">
        <v>738</v>
      </c>
      <c r="C69" s="70" t="s">
        <v>16</v>
      </c>
      <c r="D69" s="70">
        <v>0.85</v>
      </c>
      <c r="E69" s="478"/>
      <c r="F69" s="38" t="str">
        <f>IF(OR(OR(E69=0,E69=""),OR(D69=0,D69="")),"",D69*E69)</f>
        <v/>
      </c>
      <c r="H69" s="147"/>
    </row>
    <row r="70" spans="1:13" s="16" customFormat="1" ht="11.25" customHeight="1">
      <c r="A70" s="145" t="s">
        <v>42</v>
      </c>
      <c r="B70" s="146" t="s">
        <v>739</v>
      </c>
      <c r="C70" s="70" t="s">
        <v>16</v>
      </c>
      <c r="D70" s="70">
        <v>0.3</v>
      </c>
      <c r="E70" s="478"/>
      <c r="F70" s="38" t="str">
        <f>IF(OR(OR(E70=0,E70=""),OR(D70=0,D70="")),"",D70*E70)</f>
        <v/>
      </c>
      <c r="H70" s="147"/>
    </row>
    <row r="71" spans="1:13" s="16" customFormat="1" ht="11.25" customHeight="1">
      <c r="A71" s="145" t="s">
        <v>40</v>
      </c>
      <c r="B71" s="146" t="s">
        <v>740</v>
      </c>
      <c r="C71" s="70" t="s">
        <v>16</v>
      </c>
      <c r="D71" s="70">
        <v>0.3</v>
      </c>
      <c r="E71" s="478"/>
      <c r="F71" s="38" t="str">
        <f>IF(OR(OR(E71=0,E71=""),OR(D71=0,D71="")),"",D71*E71)</f>
        <v/>
      </c>
      <c r="H71" s="147"/>
    </row>
    <row r="72" spans="1:13" s="16" customFormat="1" ht="11.25" customHeight="1">
      <c r="A72" s="145" t="s">
        <v>43</v>
      </c>
      <c r="B72" s="146" t="s">
        <v>741</v>
      </c>
      <c r="C72" s="70" t="s">
        <v>16</v>
      </c>
      <c r="D72" s="70">
        <v>0.55000000000000004</v>
      </c>
      <c r="E72" s="478"/>
      <c r="F72" s="38" t="str">
        <f>IF(OR(OR(E72=0,E72=""),OR(D72=0,D72="")),"",D72*E72)</f>
        <v/>
      </c>
      <c r="H72" s="147"/>
    </row>
    <row r="73" spans="1:13" s="16" customFormat="1" ht="11.25" customHeight="1">
      <c r="A73" s="145" t="s">
        <v>44</v>
      </c>
      <c r="B73" s="146" t="s">
        <v>742</v>
      </c>
      <c r="C73" s="70" t="s">
        <v>16</v>
      </c>
      <c r="D73" s="70">
        <v>2.5</v>
      </c>
      <c r="E73" s="478"/>
      <c r="F73" s="38" t="str">
        <f>IF(OR(OR(E73=0,E73=""),OR(D73=0,D73="")),"",D73*E73)</f>
        <v/>
      </c>
      <c r="H73" s="147"/>
    </row>
    <row r="74" spans="1:13" s="16" customFormat="1" ht="11.25" customHeight="1">
      <c r="A74" s="145"/>
      <c r="B74" s="146"/>
      <c r="C74" s="70"/>
      <c r="D74" s="70"/>
      <c r="E74" s="478"/>
      <c r="F74" s="38"/>
      <c r="H74" s="147"/>
    </row>
    <row r="75" spans="1:13" s="16" customFormat="1" ht="11.25" customHeight="1">
      <c r="A75" s="145"/>
      <c r="B75" s="146"/>
      <c r="C75" s="70"/>
      <c r="D75" s="70"/>
      <c r="E75" s="478"/>
      <c r="F75" s="38"/>
      <c r="H75" s="147"/>
    </row>
    <row r="76" spans="1:13" s="1" customFormat="1" ht="11.25" customHeight="1">
      <c r="C76" s="4"/>
      <c r="D76" s="3"/>
      <c r="E76" s="380"/>
      <c r="F76" s="499"/>
    </row>
    <row r="77" spans="1:13" s="26" customFormat="1" ht="12">
      <c r="A77" s="511">
        <f>COUNT($A$1:A76)+1</f>
        <v>7</v>
      </c>
      <c r="B77" s="336" t="s">
        <v>760</v>
      </c>
      <c r="C77" s="35"/>
      <c r="D77" s="25"/>
      <c r="E77" s="108"/>
      <c r="F77" s="36"/>
    </row>
    <row r="78" spans="1:13" s="26" customFormat="1" ht="33.75">
      <c r="A78" s="346"/>
      <c r="B78" s="46" t="s">
        <v>761</v>
      </c>
      <c r="C78" s="35"/>
      <c r="D78" s="25"/>
      <c r="E78" s="108"/>
      <c r="F78" s="36"/>
    </row>
    <row r="79" spans="1:13" s="26" customFormat="1" ht="11.25" customHeight="1">
      <c r="A79" s="346"/>
      <c r="B79" s="46" t="s">
        <v>11</v>
      </c>
      <c r="C79" s="35"/>
      <c r="D79" s="25"/>
      <c r="E79" s="108"/>
      <c r="F79" s="38" t="str">
        <f>IF(OR(OR(E79=0,E79=""),OR(D79=0,D79="")),"",D79*E79)</f>
        <v/>
      </c>
    </row>
    <row r="80" spans="1:13" s="26" customFormat="1" ht="11.25" customHeight="1">
      <c r="A80" s="64" t="s">
        <v>41</v>
      </c>
      <c r="B80" s="523" t="s">
        <v>762</v>
      </c>
      <c r="C80" s="35" t="s">
        <v>688</v>
      </c>
      <c r="D80" s="25">
        <v>100</v>
      </c>
      <c r="E80" s="108"/>
      <c r="F80" s="38" t="str">
        <f>IF(OR(OR(E80=0,E80=""),OR(D80=0,D80="")),"",D80*E80)</f>
        <v/>
      </c>
    </row>
    <row r="81" spans="1:8" s="26" customFormat="1" ht="11.25" customHeight="1">
      <c r="A81" s="64" t="s">
        <v>42</v>
      </c>
      <c r="B81" s="523" t="s">
        <v>763</v>
      </c>
      <c r="C81" s="35" t="s">
        <v>688</v>
      </c>
      <c r="D81" s="25">
        <v>80</v>
      </c>
      <c r="E81" s="108"/>
      <c r="F81" s="38" t="str">
        <f>IF(OR(OR(E81=0,E81=""),OR(D81=0,D81="")),"",D81*E81)</f>
        <v/>
      </c>
    </row>
    <row r="82" spans="1:8" s="16" customFormat="1" ht="11.25" customHeight="1">
      <c r="A82" s="145"/>
      <c r="B82" s="146"/>
      <c r="C82" s="70"/>
      <c r="D82" s="70"/>
      <c r="E82" s="478"/>
      <c r="F82" s="38"/>
      <c r="H82" s="147"/>
    </row>
    <row r="83" spans="1:8" s="1" customFormat="1" ht="11.25" customHeight="1">
      <c r="A83" s="5"/>
      <c r="B83" s="149"/>
      <c r="C83" s="4"/>
      <c r="D83" s="3"/>
      <c r="E83" s="380"/>
    </row>
    <row r="84" spans="1:8" s="1" customFormat="1" ht="11.25" customHeight="1">
      <c r="A84" s="5"/>
      <c r="B84" s="92"/>
      <c r="C84" s="4"/>
      <c r="D84" s="3"/>
      <c r="E84" s="380"/>
    </row>
    <row r="85" spans="1:8" s="1" customFormat="1" ht="11.25" customHeight="1">
      <c r="A85" s="5"/>
      <c r="B85" s="92"/>
      <c r="C85" s="4"/>
      <c r="D85" s="3"/>
      <c r="E85" s="380"/>
    </row>
    <row r="86" spans="1:8" s="48" customFormat="1" ht="15.75">
      <c r="A86" s="120" t="str">
        <f>A3</f>
        <v>A.V.</v>
      </c>
      <c r="B86" s="116" t="s">
        <v>65</v>
      </c>
      <c r="C86" s="119"/>
      <c r="D86" s="118"/>
      <c r="E86" s="119"/>
      <c r="F86" s="117" t="str">
        <f>IF(SUM(F1:F85)&gt;0,SUM(F1:F85),"")</f>
        <v/>
      </c>
    </row>
  </sheetData>
  <phoneticPr fontId="59" type="noConversion"/>
  <conditionalFormatting sqref="F39">
    <cfRule type="cellIs" dxfId="40" priority="18" stopIfTrue="1" operator="greaterThan">
      <formula>0</formula>
    </cfRule>
  </conditionalFormatting>
  <conditionalFormatting sqref="F44:F47">
    <cfRule type="cellIs" dxfId="39" priority="8" stopIfTrue="1" operator="greaterThan">
      <formula>0</formula>
    </cfRule>
  </conditionalFormatting>
  <conditionalFormatting sqref="F51:F54">
    <cfRule type="cellIs" dxfId="38" priority="7" stopIfTrue="1" operator="greaterThan">
      <formula>0</formula>
    </cfRule>
  </conditionalFormatting>
  <conditionalFormatting sqref="F65:F68">
    <cfRule type="cellIs" dxfId="37" priority="6" stopIfTrue="1" operator="greaterThan">
      <formula>0</formula>
    </cfRule>
  </conditionalFormatting>
  <conditionalFormatting sqref="F58:F61">
    <cfRule type="cellIs" dxfId="36" priority="1" stopIfTrue="1" operator="greaterThan">
      <formula>0</formula>
    </cfRule>
  </conditionalFormatting>
  <pageMargins left="0.94488188976377963" right="0.39370078740157483" top="0.39370078740157483" bottom="0.82677165354330717" header="0.19685039370078741" footer="0.31496062992125984"/>
  <pageSetup paperSize="9" fitToHeight="0" orientation="portrait" r:id="rId1"/>
  <headerFooter>
    <oddFooter>Stranica &amp;P od &amp;N</oddFooter>
  </headerFooter>
  <rowBreaks count="2" manualBreakCount="2">
    <brk id="37"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35</vt:i4>
      </vt:variant>
      <vt:variant>
        <vt:lpstr>Imenovani rasponi</vt:lpstr>
      </vt:variant>
      <vt:variant>
        <vt:i4>53</vt:i4>
      </vt:variant>
    </vt:vector>
  </HeadingPairs>
  <TitlesOfParts>
    <vt:vector size="88" baseType="lpstr">
      <vt:lpstr>Naslovnica</vt:lpstr>
      <vt:lpstr>Uvodne napomene</vt:lpstr>
      <vt:lpstr>REK A+B</vt:lpstr>
      <vt:lpstr>GO_naslovnica</vt:lpstr>
      <vt:lpstr>A.I. PRIP.</vt:lpstr>
      <vt:lpstr>A.II. RUS.</vt:lpstr>
      <vt:lpstr>A.III. ARM.-BET.</vt:lpstr>
      <vt:lpstr>A.IV. ZID-SAN.</vt:lpstr>
      <vt:lpstr>A.V. ZID.</vt:lpstr>
      <vt:lpstr>A.VI. TES.</vt:lpstr>
      <vt:lpstr>A.VII. KROVOPOKR.</vt:lpstr>
      <vt:lpstr>A.VIII. SKEL.</vt:lpstr>
      <vt:lpstr>A.IX. BRAV.</vt:lpstr>
      <vt:lpstr>A.X. Demontaže</vt:lpstr>
      <vt:lpstr>REK. A</vt:lpstr>
      <vt:lpstr>B.I. IZOL.</vt:lpstr>
      <vt:lpstr>B.II. ZID.</vt:lpstr>
      <vt:lpstr>B.III.-E. ZID-ESTR.</vt:lpstr>
      <vt:lpstr>B.IV. LIM.</vt:lpstr>
      <vt:lpstr>B.V. GK.</vt:lpstr>
      <vt:lpstr>B.VI. STOL.</vt:lpstr>
      <vt:lpstr>B.VII. STOL.-PP</vt:lpstr>
      <vt:lpstr>B.VIII. POD.-KER.</vt:lpstr>
      <vt:lpstr>B.IX. POD.-KAM.</vt:lpstr>
      <vt:lpstr>B.X. KIP.</vt:lpstr>
      <vt:lpstr>B.XI. SOB.</vt:lpstr>
      <vt:lpstr>B.XII. VIK Uvodne napomene</vt:lpstr>
      <vt:lpstr>B.XII.a VIK unutarnja</vt:lpstr>
      <vt:lpstr>B.XII.b. VIK vanjska</vt:lpstr>
      <vt:lpstr>B.XII. VIK Rekapitulacija</vt:lpstr>
      <vt:lpstr>B.XIII GHV Uvodne napomene</vt:lpstr>
      <vt:lpstr>B.XIII. GHV</vt:lpstr>
      <vt:lpstr>B.XIV. EL Uvodne napomene</vt:lpstr>
      <vt:lpstr>B.XIV. El Troškovnik</vt:lpstr>
      <vt:lpstr>REK. B</vt:lpstr>
      <vt:lpstr>'A.I. PRIP.'!Ispis_naslova</vt:lpstr>
      <vt:lpstr>'A.II. RUS.'!Ispis_naslova</vt:lpstr>
      <vt:lpstr>'A.III. ARM.-BET.'!Ispis_naslova</vt:lpstr>
      <vt:lpstr>'A.IV. ZID-SAN.'!Ispis_naslova</vt:lpstr>
      <vt:lpstr>'A.IX. BRAV.'!Ispis_naslova</vt:lpstr>
      <vt:lpstr>'A.V. ZID.'!Ispis_naslova</vt:lpstr>
      <vt:lpstr>'A.VI. TES.'!Ispis_naslova</vt:lpstr>
      <vt:lpstr>'A.VII. KROVOPOKR.'!Ispis_naslova</vt:lpstr>
      <vt:lpstr>'A.VIII. SKEL.'!Ispis_naslova</vt:lpstr>
      <vt:lpstr>'A.X. Demontaže'!Ispis_naslova</vt:lpstr>
      <vt:lpstr>'B.I. IZOL.'!Ispis_naslova</vt:lpstr>
      <vt:lpstr>'B.II. ZID.'!Ispis_naslova</vt:lpstr>
      <vt:lpstr>'B.III.-E. ZID-ESTR.'!Ispis_naslova</vt:lpstr>
      <vt:lpstr>'B.IV. LIM.'!Ispis_naslova</vt:lpstr>
      <vt:lpstr>'B.IX. POD.-KAM.'!Ispis_naslova</vt:lpstr>
      <vt:lpstr>'B.V. GK.'!Ispis_naslova</vt:lpstr>
      <vt:lpstr>'B.VI. STOL.'!Ispis_naslova</vt:lpstr>
      <vt:lpstr>'B.VII. STOL.-PP'!Ispis_naslova</vt:lpstr>
      <vt:lpstr>'B.VIII. POD.-KER.'!Ispis_naslova</vt:lpstr>
      <vt:lpstr>'B.X. KIP.'!Ispis_naslova</vt:lpstr>
      <vt:lpstr>'B.XI. SOB.'!Ispis_naslova</vt:lpstr>
      <vt:lpstr>'B.XII.a VIK unutarnja'!Ispis_naslova</vt:lpstr>
      <vt:lpstr>'B.XII.b. VIK vanjska'!Ispis_naslova</vt:lpstr>
      <vt:lpstr>'B.XIII. GHV'!Ispis_naslova</vt:lpstr>
      <vt:lpstr>'B.XIV. El Troškovnik'!Ispis_naslova</vt:lpstr>
      <vt:lpstr>'REK A+B'!Ispis_naslova</vt:lpstr>
      <vt:lpstr>'REK. A'!Ispis_naslova</vt:lpstr>
      <vt:lpstr>'REK. B'!Ispis_naslova</vt:lpstr>
      <vt:lpstr>'A.I. PRIP.'!Podrucje_ispisa</vt:lpstr>
      <vt:lpstr>'A.II. RUS.'!Podrucje_ispisa</vt:lpstr>
      <vt:lpstr>'A.III. ARM.-BET.'!Podrucje_ispisa</vt:lpstr>
      <vt:lpstr>'A.IV. ZID-SAN.'!Podrucje_ispisa</vt:lpstr>
      <vt:lpstr>'A.IX. BRAV.'!Podrucje_ispisa</vt:lpstr>
      <vt:lpstr>'A.V. ZID.'!Podrucje_ispisa</vt:lpstr>
      <vt:lpstr>'A.VI. TES.'!Podrucje_ispisa</vt:lpstr>
      <vt:lpstr>'A.VII. KROVOPOKR.'!Podrucje_ispisa</vt:lpstr>
      <vt:lpstr>'A.VIII. SKEL.'!Podrucje_ispisa</vt:lpstr>
      <vt:lpstr>'B.I. IZOL.'!Podrucje_ispisa</vt:lpstr>
      <vt:lpstr>'B.II. ZID.'!Podrucje_ispisa</vt:lpstr>
      <vt:lpstr>'B.III.-E. ZID-ESTR.'!Podrucje_ispisa</vt:lpstr>
      <vt:lpstr>'B.IV. LIM.'!Podrucje_ispisa</vt:lpstr>
      <vt:lpstr>'B.IX. POD.-KAM.'!Podrucje_ispisa</vt:lpstr>
      <vt:lpstr>'B.V. GK.'!Podrucje_ispisa</vt:lpstr>
      <vt:lpstr>'B.VI. STOL.'!Podrucje_ispisa</vt:lpstr>
      <vt:lpstr>'B.VII. STOL.-PP'!Podrucje_ispisa</vt:lpstr>
      <vt:lpstr>'B.VIII. POD.-KER.'!Podrucje_ispisa</vt:lpstr>
      <vt:lpstr>'B.X. KIP.'!Podrucje_ispisa</vt:lpstr>
      <vt:lpstr>'B.XI. SOB.'!Podrucje_ispisa</vt:lpstr>
      <vt:lpstr>'B.XIV. El Troškovnik'!Podrucje_ispisa</vt:lpstr>
      <vt:lpstr>GO_naslovnica!Podrucje_ispisa</vt:lpstr>
      <vt:lpstr>'REK A+B'!Podrucje_ispisa</vt:lpstr>
      <vt:lpstr>'REK. A'!Podrucje_ispisa</vt:lpstr>
      <vt:lpstr>'REK. B'!Podrucje_ispisa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IZVEDBENI TROSKOVNIK</dc:title>
  <dc:creator>Tomislav Pecak</dc:creator>
  <cp:lastModifiedBy>MPU</cp:lastModifiedBy>
  <cp:lastPrinted>2022-10-15T12:58:42Z</cp:lastPrinted>
  <dcterms:created xsi:type="dcterms:W3CDTF">2004-12-06T11:13:08Z</dcterms:created>
  <dcterms:modified xsi:type="dcterms:W3CDTF">2022-10-25T14:27:55Z</dcterms:modified>
</cp:coreProperties>
</file>